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0.1.3.21\22.環境整備課\04.上下水道班\03.下水道係\02データ\経営比較分析\R2\"/>
    </mc:Choice>
  </mc:AlternateContent>
  <xr:revisionPtr revIDLastSave="0" documentId="13_ncr:1_{E032E1DB-2B37-4D35-BF41-68E9E59CBFC8}" xr6:coauthVersionLast="44" xr6:coauthVersionMax="44" xr10:uidLastSave="{00000000-0000-0000-0000-000000000000}"/>
  <workbookProtection workbookAlgorithmName="SHA-512" workbookHashValue="ibPGtbVFbcSP2CNdiP4FDRlen7aTaFm0gB2P/JAxv3JvMWwDiANNmss9OQi+2rmQO+SNCR6z5dPVmHGRrnebBQ==" workbookSaltValue="kpV479iRIxdTHyy1oYnIzw==" workbookSpinCount="100000" lockStructure="1"/>
  <bookViews>
    <workbookView xWindow="6870" yWindow="15" windowWidth="6735" windowHeight="1095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<sst xmlns="http://schemas.openxmlformats.org/spreadsheetml/2006/main" count="236" uniqueCount="121">
  <si>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</si>
  <si>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</si>
  <si>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</si>
  <si>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</si>
  <si>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</si>
  <si>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</si>
  <si>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</si>
  <si>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</si>
  <si>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</si>
  <si>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</si>
  <si>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</si>
  <si>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</si>
  <si>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</si>
  <si>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</si>
  <si>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</si>
  <si>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</si>
  <si>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</si>
  <si>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</si>
  <si>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</si>
  <si>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</si>
  <si>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</si>
  <si>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</si>
  <si>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</si>
  <si>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</si>
  <si>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</si>
  <si>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</si>
  <si>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</si>
  <si>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</si>
  <si>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</si>
  <si>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</si>
  <si>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</si>
  <si>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</si>
  <si>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</si>
  <si>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</si>
  <si>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</si>
  <si>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</si>
  <si>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</si>
  <si>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</si>
  <si>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</si>
  <si>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</si>
  <si>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</si>
  <si>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</si>
  <si>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</si>
  <si>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</si>
  <si>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</si>
  <si>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</si>
  <si>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</si>
  <si>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</si>
  <si>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</si>
  <si>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</si>
  <si>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</si>
  <si>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</si>
  <si>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</si>
  <si>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</si>
  <si>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</si>
  <si>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</si>
  <si>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</si>
  <si>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</si>
  <si>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</si>
  <si>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</si>
  <si>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</si>
  <si>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</si>
  <si>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</si>
  <si>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</si>
  <si>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</si>
  <si>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</si>
  <si>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</si>
  <si>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</si>
  <si>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</si>
  <si>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</si>
  <si>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</si>
  <si>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</si>
  <si>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</si>
  <si>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</si>
  <si>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</si>
  <si>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</si>
  <si>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</si>
  <si>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</si>
  <si>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</si>
  <si>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</si>
  <si>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</si>
  <si>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</si>
  <si>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</si>
  <si>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</si>
  <si>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</si>
  <si>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</si>
  <si>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</si>
  <si>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</si>
  <si>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</si>
  <si>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</si>
  <si>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</si>
  <si>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</si>
  <si>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</si>
  <si>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</si>
  <si>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</si>
  <si>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</si>
  <si>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</si>
  <si>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</si>
  <si>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</si>
  <si>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</si>
  <si>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</si>
  <si>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</si>
  <si>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</si>
  <si>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</si>
  <si>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</si>
  <si>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</si>
  <si>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</si>
  <si>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</si>
  <si>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</si>
  <si>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</si>
  <si>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</si>
  <si>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</si>
  <si>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</si>
  <si>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</si>
  <si>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</si>
  <si>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</si>
  <si>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</si>
  <si>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</si>
  <si>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xml:space="preserve"> 本町は、平成16年8月に旧「久万町、面河村、美川村、柳谷村」の合併により誕生した、行政区域面積584㎢で愛媛県で一番広い町である。南北30㎞、東西28㎞で標高1,000ｍを超える四国山地に囲まれた山間地域であり、旧久万町の市街地部を処理区として、下水道管路延長45㎞、処理施設１箇所及びマンホールポンプ25箇所の下水道施設である。債務残高は、処理区域内の面整備が完了し、大規模な建設改良を予定していないことから、減少見込みとなっているが、料金収入も減少傾向にある。
　山間部であり処理場用地の確保が難しく、処理施設をコンパクトにするため、処理方式が一般的なオキシデーションディッチ法ではなく、好気性ろ床法と活性炭吸着を合わせた処理方式をとっている。また、季節の変わり目など処理水の温度の変化が激しく薬品等の使用量が増加し維持管理費増加の要因となっているため、汚水処理原価が高く費用の効率性は悪くなっている。
　収益的収支比率も一般会計繰入金により、100％に近付きつつあるが、経費回収率は35％台と3分の1程度しか回収できていない。
　水洗化率は平成24年度に面整備が完了して、増加傾向にあるが高齢者世帯も多く、今後、伸び悩むと考える。</t>
    <phoneticPr fontId="4"/>
  </si>
  <si>
    <t xml:space="preserve"> 供用開始後、約19年経過し、平成24年度に面整備は終了している。また、比較的新しい施設でもあり、管路は管径が小さく材質も塩化ビニール管がほとんどであり、破損等は少ないと考える。
　管路や施設の耐震診断も完了しており、早急な耐震化の必要はないと結果が出ている一方で、機械類の経年劣化による修理や交換が発生してくると考える。</t>
    <phoneticPr fontId="4"/>
  </si>
  <si>
    <t xml:space="preserve"> 汚水処理原価を下げ、料金回収率及び水洗化率を上げる必要があるが、高齢化・過疎化のため、安易な料金改定は行えない。
　また、公共下水道事業、農業集落排水事業、浄化槽事業の使用料は公平性を保つために統一している。
　平成28年度に策定した経営戦略を踏まえ、令和５年度の法的化移行に向け適切な料金設定を行うとともに、高齢化・過疎化に対応した、施設の維持管理方法も検討し、経費節減に努めていく。</t>
    <rPh sb="107" eb="109">
      <t>ヘイセイ</t>
    </rPh>
    <rPh sb="111" eb="112">
      <t>ネン</t>
    </rPh>
    <rPh sb="127" eb="129">
      <t>レイワ</t>
    </rPh>
    <rPh sb="130" eb="132">
      <t>ネンド</t>
    </rPh>
    <rPh sb="133" eb="135">
      <t>ホウテキ</t>
    </rPh>
    <rPh sb="135" eb="136">
      <t>カ</t>
    </rPh>
    <rPh sb="136" eb="138">
      <t>イコウ</t>
    </rPh>
    <rPh sb="139" eb="140">
      <t>ム</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</si>
</sst>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4B-4479-AD52-7D34B6F561E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064B-4479-AD52-7D34B6F561E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48.49</c:v>
                </c:pt>
                <c:pt idx="1">
                  <c:v>48.81</c:v>
                </c:pt>
                <c:pt idx="2">
                  <c:v>48.36</c:v>
                </c:pt>
                <c:pt idx="3" formatCode="#,##0.00;&quot;△&quot;#,##0.00">
                  <c:v>0</c:v>
                </c:pt>
                <c:pt idx="4" formatCode="#,##0.00;&quot;△&quot;#,##0.00">
                  <c:v>0</c:v>
                </c:pt>
              </c:numCache>
            </c:numRef>
          </c:val>
          <c:extLst>
            <c:ext xmlns:c16="http://schemas.microsoft.com/office/drawing/2014/chart" uri="{C3380CC4-5D6E-409C-BE32-E72D297353CC}">
              <c16:uniqueId val="{00000000-195B-41C5-A2A4-909553974FB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195B-41C5-A2A4-909553974FB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74.8</c:v>
                </c:pt>
                <c:pt idx="1">
                  <c:v>77.849999999999994</c:v>
                </c:pt>
                <c:pt idx="2">
                  <c:v>79.09</c:v>
                </c:pt>
                <c:pt idx="3">
                  <c:v>80.48</c:v>
                </c:pt>
                <c:pt idx="4">
                  <c:v>72.739999999999995</c:v>
                </c:pt>
              </c:numCache>
            </c:numRef>
          </c:val>
          <c:extLst>
            <c:ext xmlns:c16="http://schemas.microsoft.com/office/drawing/2014/chart" uri="{C3380CC4-5D6E-409C-BE32-E72D297353CC}">
              <c16:uniqueId val="{00000000-CFC1-4DFF-9D8D-EC55143E698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CFC1-4DFF-9D8D-EC55143E698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92.37</c:v>
                </c:pt>
                <c:pt idx="1">
                  <c:v>95.78</c:v>
                </c:pt>
                <c:pt idx="2">
                  <c:v>93.16</c:v>
                </c:pt>
                <c:pt idx="3">
                  <c:v>93.5</c:v>
                </c:pt>
                <c:pt idx="4">
                  <c:v>90.23</c:v>
                </c:pt>
              </c:numCache>
            </c:numRef>
          </c:val>
          <c:extLst>
            <c:ext xmlns:c16="http://schemas.microsoft.com/office/drawing/2014/chart" uri="{C3380CC4-5D6E-409C-BE32-E72D297353CC}">
              <c16:uniqueId val="{00000000-17FF-4175-B78D-5AAC37681D7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FF-4175-B78D-5AAC37681D7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A2-44F3-9992-BC297D2DBFC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A2-44F3-9992-BC297D2DBFC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61-44C6-B9F4-7B1982DD950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61-44C6-B9F4-7B1982DD950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33-4B88-B257-477CD93DE8A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33-4B88-B257-477CD93DE8A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E3-4AD9-B477-967ABBBA3B4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E3-4AD9-B477-967ABBBA3B4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1507.19</c:v>
                </c:pt>
                <c:pt idx="1">
                  <c:v>1413.92</c:v>
                </c:pt>
                <c:pt idx="2" formatCode="#,##0.00;&quot;△&quot;#,##0.00">
                  <c:v>0</c:v>
                </c:pt>
                <c:pt idx="3" formatCode="#,##0.00;&quot;△&quot;#,##0.00">
                  <c:v>0</c:v>
                </c:pt>
                <c:pt idx="4">
                  <c:v>2794.48</c:v>
                </c:pt>
              </c:numCache>
            </c:numRef>
          </c:val>
          <c:extLst>
            <c:ext xmlns:c16="http://schemas.microsoft.com/office/drawing/2014/chart" uri="{C3380CC4-5D6E-409C-BE32-E72D297353CC}">
              <c16:uniqueId val="{00000000-A903-4CBD-AC3D-5EB2A88E092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A903-4CBD-AC3D-5EB2A88E092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40.53</c:v>
                </c:pt>
                <c:pt idx="1">
                  <c:v>34.409999999999997</c:v>
                </c:pt>
                <c:pt idx="2">
                  <c:v>34.14</c:v>
                </c:pt>
                <c:pt idx="3">
                  <c:v>34.299999999999997</c:v>
                </c:pt>
                <c:pt idx="4">
                  <c:v>35.94</c:v>
                </c:pt>
              </c:numCache>
            </c:numRef>
          </c:val>
          <c:extLst>
            <c:ext xmlns:c16="http://schemas.microsoft.com/office/drawing/2014/chart" uri="{C3380CC4-5D6E-409C-BE32-E72D297353CC}">
              <c16:uniqueId val="{00000000-8A46-4F2D-A9CD-EA6BA24F24E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8A46-4F2D-A9CD-EA6BA24F24E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464.92</c:v>
                </c:pt>
                <c:pt idx="1">
                  <c:v>547.29999999999995</c:v>
                </c:pt>
                <c:pt idx="2">
                  <c:v>553.89</c:v>
                </c:pt>
                <c:pt idx="3">
                  <c:v>551.07000000000005</c:v>
                </c:pt>
                <c:pt idx="4">
                  <c:v>532.19000000000005</c:v>
                </c:pt>
              </c:numCache>
            </c:numRef>
          </c:val>
          <c:extLst>
            <c:ext xmlns:c16="http://schemas.microsoft.com/office/drawing/2014/chart" uri="{C3380CC4-5D6E-409C-BE32-E72D297353CC}">
              <c16:uniqueId val="{00000000-FEBE-4CE6-8D52-8F331E1BA2A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FEBE-4CE6-8D52-8F331E1BA2A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BK64" zoomScale="90" zoomScaleNormal="9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愛媛県　久万高原町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8076</v>
      </c>
      <c r="AM8" s="69"/>
      <c r="AN8" s="69"/>
      <c r="AO8" s="69"/>
      <c r="AP8" s="69"/>
      <c r="AQ8" s="69"/>
      <c r="AR8" s="69"/>
      <c r="AS8" s="69"/>
      <c r="AT8" s="68">
        <f>データ!T6</f>
        <v>583.69000000000005</v>
      </c>
      <c r="AU8" s="68"/>
      <c r="AV8" s="68"/>
      <c r="AW8" s="68"/>
      <c r="AX8" s="68"/>
      <c r="AY8" s="68"/>
      <c r="AZ8" s="68"/>
      <c r="BA8" s="68"/>
      <c r="BB8" s="68">
        <f>データ!U6</f>
        <v>13.84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37.81</v>
      </c>
      <c r="Q10" s="68"/>
      <c r="R10" s="68"/>
      <c r="S10" s="68"/>
      <c r="T10" s="68"/>
      <c r="U10" s="68"/>
      <c r="V10" s="68"/>
      <c r="W10" s="68">
        <f>データ!Q6</f>
        <v>92.07</v>
      </c>
      <c r="X10" s="68"/>
      <c r="Y10" s="68"/>
      <c r="Z10" s="68"/>
      <c r="AA10" s="68"/>
      <c r="AB10" s="68"/>
      <c r="AC10" s="68"/>
      <c r="AD10" s="69">
        <f>データ!R6</f>
        <v>3603</v>
      </c>
      <c r="AE10" s="69"/>
      <c r="AF10" s="69"/>
      <c r="AG10" s="69"/>
      <c r="AH10" s="69"/>
      <c r="AI10" s="69"/>
      <c r="AJ10" s="69"/>
      <c r="AK10" s="2"/>
      <c r="AL10" s="69">
        <f>データ!V6</f>
        <v>3037</v>
      </c>
      <c r="AM10" s="69"/>
      <c r="AN10" s="69"/>
      <c r="AO10" s="69"/>
      <c r="AP10" s="69"/>
      <c r="AQ10" s="69"/>
      <c r="AR10" s="69"/>
      <c r="AS10" s="69"/>
      <c r="AT10" s="68">
        <f>データ!W6</f>
        <v>1.86</v>
      </c>
      <c r="AU10" s="68"/>
      <c r="AV10" s="68"/>
      <c r="AW10" s="68"/>
      <c r="AX10" s="68"/>
      <c r="AY10" s="68"/>
      <c r="AZ10" s="68"/>
      <c r="BA10" s="68"/>
      <c r="BB10" s="68">
        <f>データ!X6</f>
        <v>1632.8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Ts58WWfDcuOQ3c21pwC+ObIfrWismAOMvakJkFWkbjDUVcXsA0G40TfBV7Kc9rYlpvwBIxamf6oO53/f57Xl2g==" saltValue="OqLV/R6n/54Ny2aMOuQ9d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383864</v>
      </c>
      <c r="D6" s="33">
        <f t="shared" si="3"/>
        <v>47</v>
      </c>
      <c r="E6" s="33">
        <f t="shared" si="3"/>
        <v>17</v>
      </c>
      <c r="F6" s="33">
        <f t="shared" si="3"/>
        <v>1</v>
      </c>
      <c r="G6" s="33">
        <f t="shared" si="3"/>
        <v>0</v>
      </c>
      <c r="H6" s="33" t="str">
        <f t="shared" si="3"/>
        <v>愛媛県　久万高原町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37.81</v>
      </c>
      <c r="Q6" s="34">
        <f t="shared" si="3"/>
        <v>92.07</v>
      </c>
      <c r="R6" s="34">
        <f t="shared" si="3"/>
        <v>3603</v>
      </c>
      <c r="S6" s="34">
        <f t="shared" si="3"/>
        <v>8076</v>
      </c>
      <c r="T6" s="34">
        <f t="shared" si="3"/>
        <v>583.69000000000005</v>
      </c>
      <c r="U6" s="34">
        <f t="shared" si="3"/>
        <v>13.84</v>
      </c>
      <c r="V6" s="34">
        <f t="shared" si="3"/>
        <v>3037</v>
      </c>
      <c r="W6" s="34">
        <f t="shared" si="3"/>
        <v>1.86</v>
      </c>
      <c r="X6" s="34">
        <f t="shared" si="3"/>
        <v>1632.8</v>
      </c>
      <c r="Y6" s="35">
        <f>IF(Y7="",NA(),Y7)</f>
        <v>92.37</v>
      </c>
      <c r="Z6" s="35">
        <f t="shared" ref="Z6:AH6" si="4">IF(Z7="",NA(),Z7)</f>
        <v>95.78</v>
      </c>
      <c r="AA6" s="35">
        <f t="shared" si="4"/>
        <v>93.16</v>
      </c>
      <c r="AB6" s="35">
        <f t="shared" si="4"/>
        <v>93.5</v>
      </c>
      <c r="AC6" s="35">
        <f t="shared" si="4"/>
        <v>90.23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1507.19</v>
      </c>
      <c r="BG6" s="35">
        <f t="shared" ref="BG6:BO6" si="7">IF(BG7="",NA(),BG7)</f>
        <v>1413.92</v>
      </c>
      <c r="BH6" s="34">
        <f t="shared" si="7"/>
        <v>0</v>
      </c>
      <c r="BI6" s="34">
        <f t="shared" si="7"/>
        <v>0</v>
      </c>
      <c r="BJ6" s="35">
        <f t="shared" si="7"/>
        <v>2794.48</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40.53</v>
      </c>
      <c r="BR6" s="35">
        <f t="shared" ref="BR6:BZ6" si="8">IF(BR7="",NA(),BR7)</f>
        <v>34.409999999999997</v>
      </c>
      <c r="BS6" s="35">
        <f t="shared" si="8"/>
        <v>34.14</v>
      </c>
      <c r="BT6" s="35">
        <f t="shared" si="8"/>
        <v>34.299999999999997</v>
      </c>
      <c r="BU6" s="35">
        <f t="shared" si="8"/>
        <v>35.94</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464.92</v>
      </c>
      <c r="CC6" s="35">
        <f t="shared" ref="CC6:CK6" si="9">IF(CC7="",NA(),CC7)</f>
        <v>547.29999999999995</v>
      </c>
      <c r="CD6" s="35">
        <f t="shared" si="9"/>
        <v>553.89</v>
      </c>
      <c r="CE6" s="35">
        <f t="shared" si="9"/>
        <v>551.07000000000005</v>
      </c>
      <c r="CF6" s="35">
        <f t="shared" si="9"/>
        <v>532.19000000000005</v>
      </c>
      <c r="CG6" s="35">
        <f t="shared" si="9"/>
        <v>250.84</v>
      </c>
      <c r="CH6" s="35">
        <f t="shared" si="9"/>
        <v>235.61</v>
      </c>
      <c r="CI6" s="35">
        <f t="shared" si="9"/>
        <v>216.21</v>
      </c>
      <c r="CJ6" s="35">
        <f t="shared" si="9"/>
        <v>220.31</v>
      </c>
      <c r="CK6" s="35">
        <f t="shared" si="9"/>
        <v>230.95</v>
      </c>
      <c r="CL6" s="34" t="str">
        <f>IF(CL7="","",IF(CL7="-","【-】","【"&amp;SUBSTITUTE(TEXT(CL7,"#,##0.00"),"-","△")&amp;"】"))</f>
        <v>【136.15】</v>
      </c>
      <c r="CM6" s="35">
        <f>IF(CM7="",NA(),CM7)</f>
        <v>48.49</v>
      </c>
      <c r="CN6" s="35">
        <f t="shared" ref="CN6:CV6" si="10">IF(CN7="",NA(),CN7)</f>
        <v>48.81</v>
      </c>
      <c r="CO6" s="35">
        <f t="shared" si="10"/>
        <v>48.36</v>
      </c>
      <c r="CP6" s="34">
        <f t="shared" si="10"/>
        <v>0</v>
      </c>
      <c r="CQ6" s="34">
        <f t="shared" si="10"/>
        <v>0</v>
      </c>
      <c r="CR6" s="35">
        <f t="shared" si="10"/>
        <v>49.39</v>
      </c>
      <c r="CS6" s="35">
        <f t="shared" si="10"/>
        <v>49.25</v>
      </c>
      <c r="CT6" s="35">
        <f t="shared" si="10"/>
        <v>50.24</v>
      </c>
      <c r="CU6" s="35">
        <f t="shared" si="10"/>
        <v>49.68</v>
      </c>
      <c r="CV6" s="35">
        <f t="shared" si="10"/>
        <v>49.27</v>
      </c>
      <c r="CW6" s="34" t="str">
        <f>IF(CW7="","",IF(CW7="-","【-】","【"&amp;SUBSTITUTE(TEXT(CW7,"#,##0.00"),"-","△")&amp;"】"))</f>
        <v>【59.64】</v>
      </c>
      <c r="CX6" s="35">
        <f>IF(CX7="",NA(),CX7)</f>
        <v>74.8</v>
      </c>
      <c r="CY6" s="35">
        <f t="shared" ref="CY6:DG6" si="11">IF(CY7="",NA(),CY7)</f>
        <v>77.849999999999994</v>
      </c>
      <c r="CZ6" s="35">
        <f t="shared" si="11"/>
        <v>79.09</v>
      </c>
      <c r="DA6" s="35">
        <f t="shared" si="11"/>
        <v>80.48</v>
      </c>
      <c r="DB6" s="35">
        <f t="shared" si="11"/>
        <v>72.739999999999995</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383864</v>
      </c>
      <c r="D7" s="37">
        <v>47</v>
      </c>
      <c r="E7" s="37">
        <v>17</v>
      </c>
      <c r="F7" s="37">
        <v>1</v>
      </c>
      <c r="G7" s="37">
        <v>0</v>
      </c>
      <c r="H7" s="37" t="s">
        <v>97</v>
      </c>
      <c r="I7" s="37" t="s">
        <v>98</v>
      </c>
      <c r="J7" s="37" t="s">
        <v>99</v>
      </c>
      <c r="K7" s="37" t="s">
        <v>100</v>
      </c>
      <c r="L7" s="37" t="s">
        <v>101</v>
      </c>
      <c r="M7" s="37" t="s">
        <v>102</v>
      </c>
      <c r="N7" s="38" t="s">
        <v>103</v>
      </c>
      <c r="O7" s="38" t="s">
        <v>104</v>
      </c>
      <c r="P7" s="38">
        <v>37.81</v>
      </c>
      <c r="Q7" s="38">
        <v>92.07</v>
      </c>
      <c r="R7" s="38">
        <v>3603</v>
      </c>
      <c r="S7" s="38">
        <v>8076</v>
      </c>
      <c r="T7" s="38">
        <v>583.69000000000005</v>
      </c>
      <c r="U7" s="38">
        <v>13.84</v>
      </c>
      <c r="V7" s="38">
        <v>3037</v>
      </c>
      <c r="W7" s="38">
        <v>1.86</v>
      </c>
      <c r="X7" s="38">
        <v>1632.8</v>
      </c>
      <c r="Y7" s="38">
        <v>92.37</v>
      </c>
      <c r="Z7" s="38">
        <v>95.78</v>
      </c>
      <c r="AA7" s="38">
        <v>93.16</v>
      </c>
      <c r="AB7" s="38">
        <v>93.5</v>
      </c>
      <c r="AC7" s="38">
        <v>90.23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1507.19</v>
      </c>
      <c r="BG7" s="38">
        <v>1413.92</v>
      </c>
      <c r="BH7" s="38">
        <v>0</v>
      </c>
      <c r="BI7" s="38">
        <v>0</v>
      </c>
      <c r="BJ7" s="38">
        <v>2794.48</v>
      </c>
      <c r="BK7" s="38">
        <v>1162.3599999999999</v>
      </c>
      <c r="BL7" s="38">
        <v>1047.6500000000001</v>
      </c>
      <c r="BM7" s="38">
        <v>1124.26</v>
      </c>
      <c r="BN7" s="38">
        <v>1048.23</v>
      </c>
      <c r="BO7" s="38">
        <v>1130.42</v>
      </c>
      <c r="BP7" s="38">
        <v>682.51</v>
      </c>
      <c r="BQ7" s="38">
        <v>40.53</v>
      </c>
      <c r="BR7" s="38">
        <v>34.409999999999997</v>
      </c>
      <c r="BS7" s="38">
        <v>34.14</v>
      </c>
      <c r="BT7" s="38">
        <v>34.299999999999997</v>
      </c>
      <c r="BU7" s="38">
        <v>35.94</v>
      </c>
      <c r="BV7" s="38">
        <v>68.209999999999994</v>
      </c>
      <c r="BW7" s="38">
        <v>74.040000000000006</v>
      </c>
      <c r="BX7" s="38">
        <v>80.58</v>
      </c>
      <c r="BY7" s="38">
        <v>78.92</v>
      </c>
      <c r="BZ7" s="38">
        <v>74.17</v>
      </c>
      <c r="CA7" s="38">
        <v>100.34</v>
      </c>
      <c r="CB7" s="38">
        <v>464.92</v>
      </c>
      <c r="CC7" s="38">
        <v>547.29999999999995</v>
      </c>
      <c r="CD7" s="38">
        <v>553.89</v>
      </c>
      <c r="CE7" s="38">
        <v>551.07000000000005</v>
      </c>
      <c r="CF7" s="38">
        <v>532.19000000000005</v>
      </c>
      <c r="CG7" s="38">
        <v>250.84</v>
      </c>
      <c r="CH7" s="38">
        <v>235.61</v>
      </c>
      <c r="CI7" s="38">
        <v>216.21</v>
      </c>
      <c r="CJ7" s="38">
        <v>220.31</v>
      </c>
      <c r="CK7" s="38">
        <v>230.95</v>
      </c>
      <c r="CL7" s="38">
        <v>136.15</v>
      </c>
      <c r="CM7" s="38">
        <v>48.49</v>
      </c>
      <c r="CN7" s="38">
        <v>48.81</v>
      </c>
      <c r="CO7" s="38">
        <v>48.36</v>
      </c>
      <c r="CP7" s="38">
        <v>0</v>
      </c>
      <c r="CQ7" s="38">
        <v>0</v>
      </c>
      <c r="CR7" s="38">
        <v>49.39</v>
      </c>
      <c r="CS7" s="38">
        <v>49.25</v>
      </c>
      <c r="CT7" s="38">
        <v>50.24</v>
      </c>
      <c r="CU7" s="38">
        <v>49.68</v>
      </c>
      <c r="CV7" s="38">
        <v>49.27</v>
      </c>
      <c r="CW7" s="38">
        <v>59.64</v>
      </c>
      <c r="CX7" s="38">
        <v>74.8</v>
      </c>
      <c r="CY7" s="38">
        <v>77.849999999999994</v>
      </c>
      <c r="CZ7" s="38">
        <v>79.09</v>
      </c>
      <c r="DA7" s="38">
        <v>80.48</v>
      </c>
      <c r="DB7" s="38">
        <v>72.739999999999995</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菅儀憲</cp:lastModifiedBy>
  <cp:lastPrinted>2021-01-14T07:16:13Z</cp:lastPrinted>
  <dcterms:created xsi:type="dcterms:W3CDTF">2020-12-04T02:49:17Z</dcterms:created>
  <dcterms:modified xsi:type="dcterms:W3CDTF">2021-01-28T06:00:33Z</dcterms:modified>
  <cp:category/>
</cp:coreProperties>
</file>