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PT_64bit\"/>
    </mc:Choice>
  </mc:AlternateContent>
  <workbookProtection workbookAlgorithmName="SHA-512" workbookHashValue="O+0QsHImU0jeWkN9/AH4XCKWiUZoFtTq6gRSCcmue6q13NCP4nF7R1li8bLyFrLfvR8NwJ0+JlCiGobfGZK9Fg==" workbookSaltValue="pv52bSYlhMFGvrL8ZyFa0g=="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<sst xmlns="http://schemas.openxmlformats.org/spreadsheetml/2006/main" count="228" uniqueCount="114">
  <si>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</si>
  <si>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</si>
  <si>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</si>
  <si>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</si>
  <si>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</si>
  <si>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</si>
  <si>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</si>
  <si>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</si>
  <si>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</si>
  <si>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</si>
  <si>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</si>
  <si>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</si>
  <si>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</si>
  <si>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</si>
  <si>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</si>
  <si>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</si>
  <si>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</si>
  <si>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</si>
  <si>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</si>
  <si>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</si>
  <si>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</si>
  <si>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</si>
  <si>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</si>
  <si>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</si>
  <si>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</si>
  <si>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</si>
  <si>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</si>
  <si>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</si>
  <si>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</si>
  <si>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</si>
  <si>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</si>
  <si>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</si>
  <si>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</si>
  <si>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</si>
  <si>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</si>
  <si>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</si>
  <si>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</si>
  <si>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</si>
  <si>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</si>
  <si>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</si>
  <si>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</si>
  <si>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</si>
  <si>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</si>
  <si>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</si>
  <si>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</si>
  <si>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</si>
  <si>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</si>
  <si>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</si>
  <si>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</si>
  <si>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</si>
  <si>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</si>
  <si>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</si>
  <si>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</si>
  <si>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</si>
  <si>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</si>
  <si>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</si>
  <si>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</si>
  <si>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</si>
  <si>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</si>
  <si>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</si>
  <si>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</si>
  <si>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</si>
  <si>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</si>
  <si>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</si>
  <si>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</si>
  <si>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</si>
  <si>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</si>
  <si>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</si>
  <si>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</si>
  <si>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</si>
  <si>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</si>
  <si>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</si>
  <si>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</si>
  <si>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</si>
  <si>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</si>
  <si>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</si>
  <si>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</si>
  <si>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</si>
  <si>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</si>
  <si>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</si>
  <si>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</si>
  <si>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</si>
  <si>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</si>
  <si>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</si>
  <si>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</si>
  <si>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</si>
  <si>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</si>
  <si>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</si>
  <si>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</si>
  <si>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</si>
  <si>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</si>
  <si>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</si>
  <si>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</si>
  <si>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</si>
  <si>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</si>
  <si>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</si>
  <si>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</si>
  <si>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</si>
  <si>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</si>
  <si>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</si>
  <si>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</si>
  <si>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</si>
  <si>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</si>
  <si>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</si>
  <si>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</si>
  <si>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</si>
  <si>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</si>
  <si>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</si>
  <si>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</si>
  <si>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</si>
  <si>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</si>
  <si>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は、平成16年8月に旧「久万町、面河村、美川村、柳谷村」の合併により誕生した、行政区域面積584㎢で愛媛県で一番広い町である。南北30㎞、東西28㎞で1,000ｍを超える四国山地に囲まれた山間地域であり、旧久万町の渓流沿いに水田を要した盆地ではあるが、谷間も多い悪条件の中、下水道管路延長約68㎞、処理施設５箇所及びマンホールポンプ75箇所の農業集落排水施設を設置している。そのため、設備投資に多額の費用を要し、債務残高が多い。
　処理施設、マンホールポンプが多く維持管理費増加の要因となっている。また、過疎化・高齢化が進み有収水量が少なく汚水処理原価が高く費用の効率性は悪くなっている。
　収益的収支比率は一般会計繰入金により約86％と100％に近付いてはいるが、経費回収率は30％に満たない状況である。
　平成16年度に面整備は完了しているが、過疎化・高齢化が進み区域内人口も減少しており、水洗化率は伸び悩んでいる。</t>
  </si>
  <si>
    <t>供用開始後、約24年経過しており、機械類の経年劣化による修理個所も増えてきている。また、管路は管径が小さく材質も塩化ビニール管がほとんどであり破損等は少ないと考える。
　管路や施設の耐震化については、耐震診断を先送りにしている状況にあり、今後の経営状況を見て診断を実施していきたい。
　今後、施設修理が増加する見込みであり、施設更新の検討と合わせて、耐震診断実施後には診断結果を含めての検討が必要である。</t>
    <phoneticPr fontId="4"/>
  </si>
  <si>
    <t>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28年度に策定した経営戦略を踏まえ、適切な料金設定を行うとともに、過疎化・高齢化に対応した、施設の維持管理方法も検討し、経費の節減も行っていく。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</si>
</sst>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3D-4F1B-94CF-3FC34EB6CCCF}"/>
            </c:ext>
          </c:extLst>
        </c:ser>
        <c:dLbls>
          <c:showLegendKey val="0"/>
          <c:showVal val="0"/>
          <c:showCatName val="0"/>
          <c:showSerName val="0"/>
          <c:showPercent val="0"/>
          <c:showBubbleSize val="0"/>
        </c:dLbls>
        <c:gapWidth val="150"/>
        <c:axId val="149867216"/>
        <c:axId val="3463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43D-4F1B-94CF-3FC34EB6CCCF}"/>
            </c:ext>
          </c:extLst>
        </c:ser>
        <c:dLbls>
          <c:showLegendKey val="0"/>
          <c:showVal val="0"/>
          <c:showCatName val="0"/>
          <c:showSerName val="0"/>
          <c:showPercent val="0"/>
          <c:showBubbleSize val="0"/>
        </c:dLbls>
        <c:marker val="1"/>
        <c:smooth val="0"/>
        <c:axId val="149867216"/>
        <c:axId val="346376040"/>
      </c:lineChart>
      <c:dateAx>
        <c:axId val="149867216"/>
        <c:scaling>
          <c:orientation val="minMax"/>
        </c:scaling>
        <c:delete val="1"/>
        <c:axPos val="b"/>
        <c:numFmt formatCode="ge" sourceLinked="1"/>
        <c:majorTickMark val="none"/>
        <c:minorTickMark val="none"/>
        <c:tickLblPos val="none"/>
        <c:crossAx val="346376040"/>
        <c:crosses val="autoZero"/>
        <c:auto val="1"/>
        <c:lblOffset val="100"/>
        <c:baseTimeUnit val="years"/>
      </c:dateAx>
      <c:valAx>
        <c:axId val="34637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64.42</c:v>
                </c:pt>
                <c:pt idx="1">
                  <c:v>39.6</c:v>
                </c:pt>
                <c:pt idx="2">
                  <c:v>43.5</c:v>
                </c:pt>
                <c:pt idx="3">
                  <c:v>44.33</c:v>
                </c:pt>
                <c:pt idx="4" formatCode="#,##0.00;&quot;△&quot;#,##0.00">
                  <c:v>0</c:v>
                </c:pt>
              </c:numCache>
            </c:numRef>
          </c:val>
          <c:extLst xmlns:c16r2="http://schemas.microsoft.com/office/drawing/2015/06/chart">
            <c:ext xmlns:c16="http://schemas.microsoft.com/office/drawing/2014/chart" uri="{C3380CC4-5D6E-409C-BE32-E72D297353CC}">
              <c16:uniqueId val="{00000000-227F-489D-8E3E-18ACC0269583}"/>
            </c:ext>
          </c:extLst>
        </c:ser>
        <c:dLbls>
          <c:showLegendKey val="0"/>
          <c:showVal val="0"/>
          <c:showCatName val="0"/>
          <c:showSerName val="0"/>
          <c:showPercent val="0"/>
          <c:showBubbleSize val="0"/>
        </c:dLbls>
        <c:gapWidth val="150"/>
        <c:axId val="348641816"/>
        <c:axId val="3486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27F-489D-8E3E-18ACC0269583}"/>
            </c:ext>
          </c:extLst>
        </c:ser>
        <c:dLbls>
          <c:showLegendKey val="0"/>
          <c:showVal val="0"/>
          <c:showCatName val="0"/>
          <c:showSerName val="0"/>
          <c:showPercent val="0"/>
          <c:showBubbleSize val="0"/>
        </c:dLbls>
        <c:marker val="1"/>
        <c:smooth val="0"/>
        <c:axId val="348641816"/>
        <c:axId val="348646128"/>
      </c:lineChart>
      <c:dateAx>
        <c:axId val="348641816"/>
        <c:scaling>
          <c:orientation val="minMax"/>
        </c:scaling>
        <c:delete val="1"/>
        <c:axPos val="b"/>
        <c:numFmt formatCode="ge" sourceLinked="1"/>
        <c:majorTickMark val="none"/>
        <c:minorTickMark val="none"/>
        <c:tickLblPos val="none"/>
        <c:crossAx val="348646128"/>
        <c:crosses val="autoZero"/>
        <c:auto val="1"/>
        <c:lblOffset val="100"/>
        <c:baseTimeUnit val="years"/>
      </c:dateAx>
      <c:valAx>
        <c:axId val="3486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76.58</c:v>
                </c:pt>
                <c:pt idx="1">
                  <c:v>77.06</c:v>
                </c:pt>
                <c:pt idx="2">
                  <c:v>77.09</c:v>
                </c:pt>
                <c:pt idx="3">
                  <c:v>76.430000000000007</c:v>
                </c:pt>
                <c:pt idx="4">
                  <c:v>80.19</c:v>
                </c:pt>
              </c:numCache>
            </c:numRef>
          </c:val>
          <c:extLst xmlns:c16r2="http://schemas.microsoft.com/office/drawing/2015/06/chart">
            <c:ext xmlns:c16="http://schemas.microsoft.com/office/drawing/2014/chart" uri="{C3380CC4-5D6E-409C-BE32-E72D297353CC}">
              <c16:uniqueId val="{00000000-7495-4345-8E98-FF5695091003}"/>
            </c:ext>
          </c:extLst>
        </c:ser>
        <c:dLbls>
          <c:showLegendKey val="0"/>
          <c:showVal val="0"/>
          <c:showCatName val="0"/>
          <c:showSerName val="0"/>
          <c:showPercent val="0"/>
          <c:showBubbleSize val="0"/>
        </c:dLbls>
        <c:gapWidth val="150"/>
        <c:axId val="348646912"/>
        <c:axId val="3479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495-4345-8E98-FF5695091003}"/>
            </c:ext>
          </c:extLst>
        </c:ser>
        <c:dLbls>
          <c:showLegendKey val="0"/>
          <c:showVal val="0"/>
          <c:showCatName val="0"/>
          <c:showSerName val="0"/>
          <c:showPercent val="0"/>
          <c:showBubbleSize val="0"/>
        </c:dLbls>
        <c:marker val="1"/>
        <c:smooth val="0"/>
        <c:axId val="348646912"/>
        <c:axId val="347975160"/>
      </c:lineChart>
      <c:dateAx>
        <c:axId val="348646912"/>
        <c:scaling>
          <c:orientation val="minMax"/>
        </c:scaling>
        <c:delete val="1"/>
        <c:axPos val="b"/>
        <c:numFmt formatCode="ge" sourceLinked="1"/>
        <c:majorTickMark val="none"/>
        <c:minorTickMark val="none"/>
        <c:tickLblPos val="none"/>
        <c:crossAx val="347975160"/>
        <c:crosses val="autoZero"/>
        <c:auto val="1"/>
        <c:lblOffset val="100"/>
        <c:baseTimeUnit val="years"/>
      </c:dateAx>
      <c:valAx>
        <c:axId val="3479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86.63</c:v>
                </c:pt>
                <c:pt idx="1">
                  <c:v>87.29</c:v>
                </c:pt>
                <c:pt idx="2">
                  <c:v>84.64</c:v>
                </c:pt>
                <c:pt idx="3">
                  <c:v>86.01</c:v>
                </c:pt>
                <c:pt idx="4">
                  <c:v>85.98</c:v>
                </c:pt>
              </c:numCache>
            </c:numRef>
          </c:val>
          <c:extLst xmlns:c16r2="http://schemas.microsoft.com/office/drawing/2015/06/chart">
            <c:ext xmlns:c16="http://schemas.microsoft.com/office/drawing/2014/chart" uri="{C3380CC4-5D6E-409C-BE32-E72D297353CC}">
              <c16:uniqueId val="{00000000-1CD4-49E3-A63F-B7C60A83929B}"/>
            </c:ext>
          </c:extLst>
        </c:ser>
        <c:dLbls>
          <c:showLegendKey val="0"/>
          <c:showVal val="0"/>
          <c:showCatName val="0"/>
          <c:showSerName val="0"/>
          <c:showPercent val="0"/>
          <c:showBubbleSize val="0"/>
        </c:dLbls>
        <c:gapWidth val="150"/>
        <c:axId val="346377216"/>
        <c:axId val="3479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D4-49E3-A63F-B7C60A83929B}"/>
            </c:ext>
          </c:extLst>
        </c:ser>
        <c:dLbls>
          <c:showLegendKey val="0"/>
          <c:showVal val="0"/>
          <c:showCatName val="0"/>
          <c:showSerName val="0"/>
          <c:showPercent val="0"/>
          <c:showBubbleSize val="0"/>
        </c:dLbls>
        <c:marker val="1"/>
        <c:smooth val="0"/>
        <c:axId val="346377216"/>
        <c:axId val="347973592"/>
      </c:lineChart>
      <c:dateAx>
        <c:axId val="346377216"/>
        <c:scaling>
          <c:orientation val="minMax"/>
        </c:scaling>
        <c:delete val="1"/>
        <c:axPos val="b"/>
        <c:numFmt formatCode="ge" sourceLinked="1"/>
        <c:majorTickMark val="none"/>
        <c:minorTickMark val="none"/>
        <c:tickLblPos val="none"/>
        <c:crossAx val="347973592"/>
        <c:crosses val="autoZero"/>
        <c:auto val="1"/>
        <c:lblOffset val="100"/>
        <c:baseTimeUnit val="years"/>
      </c:dateAx>
      <c:valAx>
        <c:axId val="3479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82-4FFD-9FAD-DE1F9C29C74A}"/>
            </c:ext>
          </c:extLst>
        </c:ser>
        <c:dLbls>
          <c:showLegendKey val="0"/>
          <c:showVal val="0"/>
          <c:showCatName val="0"/>
          <c:showSerName val="0"/>
          <c:showPercent val="0"/>
          <c:showBubbleSize val="0"/>
        </c:dLbls>
        <c:gapWidth val="150"/>
        <c:axId val="347971632"/>
        <c:axId val="34797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82-4FFD-9FAD-DE1F9C29C74A}"/>
            </c:ext>
          </c:extLst>
        </c:ser>
        <c:dLbls>
          <c:showLegendKey val="0"/>
          <c:showVal val="0"/>
          <c:showCatName val="0"/>
          <c:showSerName val="0"/>
          <c:showPercent val="0"/>
          <c:showBubbleSize val="0"/>
        </c:dLbls>
        <c:marker val="1"/>
        <c:smooth val="0"/>
        <c:axId val="347971632"/>
        <c:axId val="347974768"/>
      </c:lineChart>
      <c:dateAx>
        <c:axId val="347971632"/>
        <c:scaling>
          <c:orientation val="minMax"/>
        </c:scaling>
        <c:delete val="1"/>
        <c:axPos val="b"/>
        <c:numFmt formatCode="ge" sourceLinked="1"/>
        <c:majorTickMark val="none"/>
        <c:minorTickMark val="none"/>
        <c:tickLblPos val="none"/>
        <c:crossAx val="347974768"/>
        <c:crosses val="autoZero"/>
        <c:auto val="1"/>
        <c:lblOffset val="100"/>
        <c:baseTimeUnit val="years"/>
      </c:dateAx>
      <c:valAx>
        <c:axId val="3479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7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A6-40F7-AC6C-B74DE76CDD66}"/>
            </c:ext>
          </c:extLst>
        </c:ser>
        <c:dLbls>
          <c:showLegendKey val="0"/>
          <c:showVal val="0"/>
          <c:showCatName val="0"/>
          <c:showSerName val="0"/>
          <c:showPercent val="0"/>
          <c:showBubbleSize val="0"/>
        </c:dLbls>
        <c:gapWidth val="150"/>
        <c:axId val="347970456"/>
        <c:axId val="3479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A6-40F7-AC6C-B74DE76CDD66}"/>
            </c:ext>
          </c:extLst>
        </c:ser>
        <c:dLbls>
          <c:showLegendKey val="0"/>
          <c:showVal val="0"/>
          <c:showCatName val="0"/>
          <c:showSerName val="0"/>
          <c:showPercent val="0"/>
          <c:showBubbleSize val="0"/>
        </c:dLbls>
        <c:marker val="1"/>
        <c:smooth val="0"/>
        <c:axId val="347970456"/>
        <c:axId val="347975552"/>
      </c:lineChart>
      <c:dateAx>
        <c:axId val="347970456"/>
        <c:scaling>
          <c:orientation val="minMax"/>
        </c:scaling>
        <c:delete val="1"/>
        <c:axPos val="b"/>
        <c:numFmt formatCode="ge" sourceLinked="1"/>
        <c:majorTickMark val="none"/>
        <c:minorTickMark val="none"/>
        <c:tickLblPos val="none"/>
        <c:crossAx val="347975552"/>
        <c:crosses val="autoZero"/>
        <c:auto val="1"/>
        <c:lblOffset val="100"/>
        <c:baseTimeUnit val="years"/>
      </c:dateAx>
      <c:valAx>
        <c:axId val="3479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4-4DA8-83B6-1A28354FBEA8}"/>
            </c:ext>
          </c:extLst>
        </c:ser>
        <c:dLbls>
          <c:showLegendKey val="0"/>
          <c:showVal val="0"/>
          <c:showCatName val="0"/>
          <c:showSerName val="0"/>
          <c:showPercent val="0"/>
          <c:showBubbleSize val="0"/>
        </c:dLbls>
        <c:gapWidth val="150"/>
        <c:axId val="347974376"/>
        <c:axId val="34797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4-4DA8-83B6-1A28354FBEA8}"/>
            </c:ext>
          </c:extLst>
        </c:ser>
        <c:dLbls>
          <c:showLegendKey val="0"/>
          <c:showVal val="0"/>
          <c:showCatName val="0"/>
          <c:showSerName val="0"/>
          <c:showPercent val="0"/>
          <c:showBubbleSize val="0"/>
        </c:dLbls>
        <c:marker val="1"/>
        <c:smooth val="0"/>
        <c:axId val="347974376"/>
        <c:axId val="347972808"/>
      </c:lineChart>
      <c:dateAx>
        <c:axId val="347974376"/>
        <c:scaling>
          <c:orientation val="minMax"/>
        </c:scaling>
        <c:delete val="1"/>
        <c:axPos val="b"/>
        <c:numFmt formatCode="ge" sourceLinked="1"/>
        <c:majorTickMark val="none"/>
        <c:minorTickMark val="none"/>
        <c:tickLblPos val="none"/>
        <c:crossAx val="347972808"/>
        <c:crosses val="autoZero"/>
        <c:auto val="1"/>
        <c:lblOffset val="100"/>
        <c:baseTimeUnit val="years"/>
      </c:dateAx>
      <c:valAx>
        <c:axId val="3479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E-410A-8423-2096C5F3C308}"/>
            </c:ext>
          </c:extLst>
        </c:ser>
        <c:dLbls>
          <c:showLegendKey val="0"/>
          <c:showVal val="0"/>
          <c:showCatName val="0"/>
          <c:showSerName val="0"/>
          <c:showPercent val="0"/>
          <c:showBubbleSize val="0"/>
        </c:dLbls>
        <c:gapWidth val="150"/>
        <c:axId val="347972416"/>
        <c:axId val="34863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E-410A-8423-2096C5F3C308}"/>
            </c:ext>
          </c:extLst>
        </c:ser>
        <c:dLbls>
          <c:showLegendKey val="0"/>
          <c:showVal val="0"/>
          <c:showCatName val="0"/>
          <c:showSerName val="0"/>
          <c:showPercent val="0"/>
          <c:showBubbleSize val="0"/>
        </c:dLbls>
        <c:marker val="1"/>
        <c:smooth val="0"/>
        <c:axId val="347972416"/>
        <c:axId val="348639856"/>
      </c:lineChart>
      <c:dateAx>
        <c:axId val="347972416"/>
        <c:scaling>
          <c:orientation val="minMax"/>
        </c:scaling>
        <c:delete val="1"/>
        <c:axPos val="b"/>
        <c:numFmt formatCode="ge" sourceLinked="1"/>
        <c:majorTickMark val="none"/>
        <c:minorTickMark val="none"/>
        <c:tickLblPos val="none"/>
        <c:crossAx val="348639856"/>
        <c:crosses val="autoZero"/>
        <c:auto val="1"/>
        <c:lblOffset val="100"/>
        <c:baseTimeUnit val="years"/>
      </c:dateAx>
      <c:valAx>
        <c:axId val="3486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1994.81</c:v>
                </c:pt>
                <c:pt idx="1">
                  <c:v>2193.69</c:v>
                </c:pt>
                <c:pt idx="2">
                  <c:v>2072.8200000000002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4B1-457D-92CB-A1B43A77B293}"/>
            </c:ext>
          </c:extLst>
        </c:ser>
        <c:dLbls>
          <c:showLegendKey val="0"/>
          <c:showVal val="0"/>
          <c:showCatName val="0"/>
          <c:showSerName val="0"/>
          <c:showPercent val="0"/>
          <c:showBubbleSize val="0"/>
        </c:dLbls>
        <c:gapWidth val="150"/>
        <c:axId val="348647304"/>
        <c:axId val="3486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4B1-457D-92CB-A1B43A77B293}"/>
            </c:ext>
          </c:extLst>
        </c:ser>
        <c:dLbls>
          <c:showLegendKey val="0"/>
          <c:showVal val="0"/>
          <c:showCatName val="0"/>
          <c:showSerName val="0"/>
          <c:showPercent val="0"/>
          <c:showBubbleSize val="0"/>
        </c:dLbls>
        <c:marker val="1"/>
        <c:smooth val="0"/>
        <c:axId val="348647304"/>
        <c:axId val="348643776"/>
      </c:lineChart>
      <c:dateAx>
        <c:axId val="348647304"/>
        <c:scaling>
          <c:orientation val="minMax"/>
        </c:scaling>
        <c:delete val="1"/>
        <c:axPos val="b"/>
        <c:numFmt formatCode="ge" sourceLinked="1"/>
        <c:majorTickMark val="none"/>
        <c:minorTickMark val="none"/>
        <c:tickLblPos val="none"/>
        <c:crossAx val="348643776"/>
        <c:crosses val="autoZero"/>
        <c:auto val="1"/>
        <c:lblOffset val="100"/>
        <c:baseTimeUnit val="years"/>
      </c:dateAx>
      <c:valAx>
        <c:axId val="3486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25.47</c:v>
                </c:pt>
                <c:pt idx="1">
                  <c:v>23.09</c:v>
                </c:pt>
                <c:pt idx="2">
                  <c:v>22.51</c:v>
                </c:pt>
                <c:pt idx="3">
                  <c:v>22.38</c:v>
                </c:pt>
                <c:pt idx="4">
                  <c:v>19.57</c:v>
                </c:pt>
              </c:numCache>
            </c:numRef>
          </c:val>
          <c:extLst xmlns:c16r2="http://schemas.microsoft.com/office/drawing/2015/06/chart">
            <c:ext xmlns:c16="http://schemas.microsoft.com/office/drawing/2014/chart" uri="{C3380CC4-5D6E-409C-BE32-E72D297353CC}">
              <c16:uniqueId val="{00000000-B3E3-4B52-BFA3-4FE7C674D4E2}"/>
            </c:ext>
          </c:extLst>
        </c:ser>
        <c:dLbls>
          <c:showLegendKey val="0"/>
          <c:showVal val="0"/>
          <c:showCatName val="0"/>
          <c:showSerName val="0"/>
          <c:showPercent val="0"/>
          <c:showBubbleSize val="0"/>
        </c:dLbls>
        <c:gapWidth val="150"/>
        <c:axId val="348642992"/>
        <c:axId val="3486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3E3-4B52-BFA3-4FE7C674D4E2}"/>
            </c:ext>
          </c:extLst>
        </c:ser>
        <c:dLbls>
          <c:showLegendKey val="0"/>
          <c:showVal val="0"/>
          <c:showCatName val="0"/>
          <c:showSerName val="0"/>
          <c:showPercent val="0"/>
          <c:showBubbleSize val="0"/>
        </c:dLbls>
        <c:marker val="1"/>
        <c:smooth val="0"/>
        <c:axId val="348642992"/>
        <c:axId val="348642208"/>
      </c:lineChart>
      <c:dateAx>
        <c:axId val="348642992"/>
        <c:scaling>
          <c:orientation val="minMax"/>
        </c:scaling>
        <c:delete val="1"/>
        <c:axPos val="b"/>
        <c:numFmt formatCode="ge" sourceLinked="1"/>
        <c:majorTickMark val="none"/>
        <c:minorTickMark val="none"/>
        <c:tickLblPos val="none"/>
        <c:crossAx val="348642208"/>
        <c:crosses val="autoZero"/>
        <c:auto val="1"/>
        <c:lblOffset val="100"/>
        <c:baseTimeUnit val="years"/>
      </c:dateAx>
      <c:valAx>
        <c:axId val="3486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769.01</c:v>
                </c:pt>
                <c:pt idx="1">
                  <c:v>851.19</c:v>
                </c:pt>
                <c:pt idx="2">
                  <c:v>874.36</c:v>
                </c:pt>
                <c:pt idx="3">
                  <c:v>870.89</c:v>
                </c:pt>
                <c:pt idx="4">
                  <c:v>1008.99</c:v>
                </c:pt>
              </c:numCache>
            </c:numRef>
          </c:val>
          <c:extLst xmlns:c16r2="http://schemas.microsoft.com/office/drawing/2015/06/chart">
            <c:ext xmlns:c16="http://schemas.microsoft.com/office/drawing/2014/chart" uri="{C3380CC4-5D6E-409C-BE32-E72D297353CC}">
              <c16:uniqueId val="{00000000-C131-44DC-BE21-B30B07061900}"/>
            </c:ext>
          </c:extLst>
        </c:ser>
        <c:dLbls>
          <c:showLegendKey val="0"/>
          <c:showVal val="0"/>
          <c:showCatName val="0"/>
          <c:showSerName val="0"/>
          <c:showPercent val="0"/>
          <c:showBubbleSize val="0"/>
        </c:dLbls>
        <c:gapWidth val="150"/>
        <c:axId val="348645736"/>
        <c:axId val="34864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C131-44DC-BE21-B30B07061900}"/>
            </c:ext>
          </c:extLst>
        </c:ser>
        <c:dLbls>
          <c:showLegendKey val="0"/>
          <c:showVal val="0"/>
          <c:showCatName val="0"/>
          <c:showSerName val="0"/>
          <c:showPercent val="0"/>
          <c:showBubbleSize val="0"/>
        </c:dLbls>
        <c:marker val="1"/>
        <c:smooth val="0"/>
        <c:axId val="348645736"/>
        <c:axId val="348644952"/>
      </c:lineChart>
      <c:dateAx>
        <c:axId val="348645736"/>
        <c:scaling>
          <c:orientation val="minMax"/>
        </c:scaling>
        <c:delete val="1"/>
        <c:axPos val="b"/>
        <c:numFmt formatCode="ge" sourceLinked="1"/>
        <c:majorTickMark val="none"/>
        <c:minorTickMark val="none"/>
        <c:tickLblPos val="none"/>
        <c:crossAx val="348644952"/>
        <c:crosses val="autoZero"/>
        <c:auto val="1"/>
        <c:lblOffset val="100"/>
        <c:baseTimeUnit val="years"/>
      </c:dateAx>
      <c:valAx>
        <c:axId val="3486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久万高原町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8340</v>
      </c>
      <c r="AM8" s="50"/>
      <c r="AN8" s="50"/>
      <c r="AO8" s="50"/>
      <c r="AP8" s="50"/>
      <c r="AQ8" s="50"/>
      <c r="AR8" s="50"/>
      <c r="AS8" s="50"/>
      <c r="AT8" s="45">
        <f>データ!T6</f>
        <v>583.69000000000005</v>
      </c>
      <c r="AU8" s="45"/>
      <c r="AV8" s="45"/>
      <c r="AW8" s="45"/>
      <c r="AX8" s="45"/>
      <c r="AY8" s="45"/>
      <c r="AZ8" s="45"/>
      <c r="BA8" s="45"/>
      <c r="BB8" s="45">
        <f>データ!U6</f>
        <v>14.29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20.23</v>
      </c>
      <c r="Q10" s="45"/>
      <c r="R10" s="45"/>
      <c r="S10" s="45"/>
      <c r="T10" s="45"/>
      <c r="U10" s="45"/>
      <c r="V10" s="45"/>
      <c r="W10" s="45">
        <f>データ!Q6</f>
        <v>100</v>
      </c>
      <c r="X10" s="45"/>
      <c r="Y10" s="45"/>
      <c r="Z10" s="45"/>
      <c r="AA10" s="45"/>
      <c r="AB10" s="45"/>
      <c r="AC10" s="45"/>
      <c r="AD10" s="50">
        <f>データ!R6</f>
        <v>3528</v>
      </c>
      <c r="AE10" s="50"/>
      <c r="AF10" s="50"/>
      <c r="AG10" s="50"/>
      <c r="AH10" s="50"/>
      <c r="AI10" s="50"/>
      <c r="AJ10" s="50"/>
      <c r="AK10" s="2"/>
      <c r="AL10" s="50">
        <f>データ!V6</f>
        <v>1666</v>
      </c>
      <c r="AM10" s="50"/>
      <c r="AN10" s="50"/>
      <c r="AO10" s="50"/>
      <c r="AP10" s="50"/>
      <c r="AQ10" s="50"/>
      <c r="AR10" s="50"/>
      <c r="AS10" s="50"/>
      <c r="AT10" s="45">
        <f>データ!W6</f>
        <v>0.98</v>
      </c>
      <c r="AU10" s="45"/>
      <c r="AV10" s="45"/>
      <c r="AW10" s="45"/>
      <c r="AX10" s="45"/>
      <c r="AY10" s="45"/>
      <c r="AZ10" s="45"/>
      <c r="BA10" s="45"/>
      <c r="BB10" s="45">
        <f>データ!X6</f>
        <v>1700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m/9Fcz8DZ0eG7Hl7UTUX0/CdMMXgZxyYRfX6xBMaGQOkLftAcY9MQZeOcf9drCJ2IyNmP+u/APnQaklulDM04w==" saltValue="XDH765wdVHHc6XV2Bha8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383864</v>
      </c>
      <c r="D6" s="33">
        <f t="shared" si="3"/>
        <v>47</v>
      </c>
      <c r="E6" s="33">
        <f t="shared" si="3"/>
        <v>17</v>
      </c>
      <c r="F6" s="33">
        <f t="shared" si="3"/>
        <v>5</v>
      </c>
      <c r="G6" s="33">
        <f t="shared" si="3"/>
        <v>0</v>
      </c>
      <c r="H6" s="33" t="str">
        <f t="shared" si="3"/>
        <v>愛媛県　久万高原町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20.23</v>
      </c>
      <c r="Q6" s="34">
        <f t="shared" si="3"/>
        <v>100</v>
      </c>
      <c r="R6" s="34">
        <f t="shared" si="3"/>
        <v>3528</v>
      </c>
      <c r="S6" s="34">
        <f t="shared" si="3"/>
        <v>8340</v>
      </c>
      <c r="T6" s="34">
        <f t="shared" si="3"/>
        <v>583.69000000000005</v>
      </c>
      <c r="U6" s="34">
        <f t="shared" si="3"/>
        <v>14.29</v>
      </c>
      <c r="V6" s="34">
        <f t="shared" si="3"/>
        <v>1666</v>
      </c>
      <c r="W6" s="34">
        <f t="shared" si="3"/>
        <v>0.98</v>
      </c>
      <c r="X6" s="34">
        <f t="shared" si="3"/>
        <v>1700</v>
      </c>
      <c r="Y6" s="35">
        <f>IF(Y7="",NA(),Y7)</f>
        <v>86.63</v>
      </c>
      <c r="Z6" s="35">
        <f t="shared" ref="Z6:AH6" si="4">IF(Z7="",NA(),Z7)</f>
        <v>87.29</v>
      </c>
      <c r="AA6" s="35">
        <f t="shared" si="4"/>
        <v>84.64</v>
      </c>
      <c r="AB6" s="35">
        <f t="shared" si="4"/>
        <v>86.01</v>
      </c>
      <c r="AC6" s="35">
        <f t="shared" si="4"/>
        <v>85.98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1994.81</v>
      </c>
      <c r="BG6" s="35">
        <f t="shared" ref="BG6:BO6" si="7">IF(BG7="",NA(),BG7)</f>
        <v>2193.69</v>
      </c>
      <c r="BH6" s="35">
        <f t="shared" si="7"/>
        <v>2072.8200000000002</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25.47</v>
      </c>
      <c r="BR6" s="35">
        <f t="shared" ref="BR6:BZ6" si="8">IF(BR7="",NA(),BR7)</f>
        <v>23.09</v>
      </c>
      <c r="BS6" s="35">
        <f t="shared" si="8"/>
        <v>22.51</v>
      </c>
      <c r="BT6" s="35">
        <f t="shared" si="8"/>
        <v>22.38</v>
      </c>
      <c r="BU6" s="35">
        <f t="shared" si="8"/>
        <v>19.57</v>
      </c>
      <c r="BV6" s="35">
        <f t="shared" si="8"/>
        <v>50.82</v>
      </c>
      <c r="BW6" s="35">
        <f t="shared" si="8"/>
        <v>52.19</v>
      </c>
      <c r="BX6" s="35">
        <f t="shared" si="8"/>
        <v>55.32</v>
      </c>
      <c r="BY6" s="35">
        <f t="shared" si="8"/>
        <v>59.8</v>
      </c>
      <c r="BZ6" s="35">
        <f t="shared" si="8"/>
        <v>57.77</v>
      </c>
      <c r="CA6" s="34" t="str">
        <f>IF(CA7="","",IF(CA7="-","【-】","【"&amp;SUBSTITUTE(TEXT(CA7,"#,##0.00"),"-","△")&amp;"】"))</f>
        <v>【59.51】</v>
      </c>
      <c r="CB6" s="35">
        <f>IF(CB7="",NA(),CB7)</f>
        <v>769.01</v>
      </c>
      <c r="CC6" s="35">
        <f t="shared" ref="CC6:CK6" si="9">IF(CC7="",NA(),CC7)</f>
        <v>851.19</v>
      </c>
      <c r="CD6" s="35">
        <f t="shared" si="9"/>
        <v>874.36</v>
      </c>
      <c r="CE6" s="35">
        <f t="shared" si="9"/>
        <v>870.89</v>
      </c>
      <c r="CF6" s="35">
        <f t="shared" si="9"/>
        <v>1008.99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64.42</v>
      </c>
      <c r="CN6" s="35">
        <f t="shared" ref="CN6:CV6" si="10">IF(CN7="",NA(),CN7)</f>
        <v>39.6</v>
      </c>
      <c r="CO6" s="35">
        <f t="shared" si="10"/>
        <v>43.5</v>
      </c>
      <c r="CP6" s="35">
        <f t="shared" si="10"/>
        <v>44.33</v>
      </c>
      <c r="CQ6" s="34">
        <f t="shared" si="10"/>
        <v>0</v>
      </c>
      <c r="CR6" s="35">
        <f t="shared" si="10"/>
        <v>53.24</v>
      </c>
      <c r="CS6" s="35">
        <f t="shared" si="10"/>
        <v>52.31</v>
      </c>
      <c r="CT6" s="35">
        <f t="shared" si="10"/>
        <v>60.65</v>
      </c>
      <c r="CU6" s="35">
        <f t="shared" si="10"/>
        <v>51.75</v>
      </c>
      <c r="CV6" s="35">
        <f t="shared" si="10"/>
        <v>50.68</v>
      </c>
      <c r="CW6" s="34" t="str">
        <f>IF(CW7="","",IF(CW7="-","【-】","【"&amp;SUBSTITUTE(TEXT(CW7,"#,##0.00"),"-","△")&amp;"】"))</f>
        <v>【52.23】</v>
      </c>
      <c r="CX6" s="35">
        <f>IF(CX7="",NA(),CX7)</f>
        <v>76.58</v>
      </c>
      <c r="CY6" s="35">
        <f t="shared" ref="CY6:DG6" si="11">IF(CY7="",NA(),CY7)</f>
        <v>77.06</v>
      </c>
      <c r="CZ6" s="35">
        <f t="shared" si="11"/>
        <v>77.09</v>
      </c>
      <c r="DA6" s="35">
        <f t="shared" si="11"/>
        <v>76.430000000000007</v>
      </c>
      <c r="DB6" s="35">
        <f t="shared" si="11"/>
        <v>80.19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383864</v>
      </c>
      <c r="D7" s="37">
        <v>47</v>
      </c>
      <c r="E7" s="37">
        <v>17</v>
      </c>
      <c r="F7" s="37">
        <v>5</v>
      </c>
      <c r="G7" s="37">
        <v>0</v>
      </c>
      <c r="H7" s="37" t="s">
        <v>98</v>
      </c>
      <c r="I7" s="37" t="s">
        <v>99</v>
      </c>
      <c r="J7" s="37" t="s">
        <v>100</v>
      </c>
      <c r="K7" s="37" t="s">
        <v>101</v>
      </c>
      <c r="L7" s="37" t="s">
        <v>102</v>
      </c>
      <c r="M7" s="37" t="s">
        <v>103</v>
      </c>
      <c r="N7" s="38" t="s">
        <v>104</v>
      </c>
      <c r="O7" s="38" t="s">
        <v>105</v>
      </c>
      <c r="P7" s="38">
        <v>20.23</v>
      </c>
      <c r="Q7" s="38">
        <v>100</v>
      </c>
      <c r="R7" s="38">
        <v>3528</v>
      </c>
      <c r="S7" s="38">
        <v>8340</v>
      </c>
      <c r="T7" s="38">
        <v>583.69000000000005</v>
      </c>
      <c r="U7" s="38">
        <v>14.29</v>
      </c>
      <c r="V7" s="38">
        <v>1666</v>
      </c>
      <c r="W7" s="38">
        <v>0.98</v>
      </c>
      <c r="X7" s="38">
        <v>1700</v>
      </c>
      <c r="Y7" s="38">
        <v>86.63</v>
      </c>
      <c r="Z7" s="38">
        <v>87.29</v>
      </c>
      <c r="AA7" s="38">
        <v>84.64</v>
      </c>
      <c r="AB7" s="38">
        <v>86.01</v>
      </c>
      <c r="AC7" s="38">
        <v>85.98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1994.81</v>
      </c>
      <c r="BG7" s="38">
        <v>2193.69</v>
      </c>
      <c r="BH7" s="38">
        <v>2072.8200000000002</v>
      </c>
      <c r="BI7" s="38">
        <v>0</v>
      </c>
      <c r="BJ7" s="38">
        <v>0</v>
      </c>
      <c r="BK7" s="38">
        <v>1044.8</v>
      </c>
      <c r="BL7" s="38">
        <v>1081.8</v>
      </c>
      <c r="BM7" s="38">
        <v>974.93</v>
      </c>
      <c r="BN7" s="38">
        <v>855.8</v>
      </c>
      <c r="BO7" s="38">
        <v>789.46</v>
      </c>
      <c r="BP7" s="38">
        <v>747.76</v>
      </c>
      <c r="BQ7" s="38">
        <v>25.47</v>
      </c>
      <c r="BR7" s="38">
        <v>23.09</v>
      </c>
      <c r="BS7" s="38">
        <v>22.51</v>
      </c>
      <c r="BT7" s="38">
        <v>22.38</v>
      </c>
      <c r="BU7" s="38">
        <v>19.57</v>
      </c>
      <c r="BV7" s="38">
        <v>50.82</v>
      </c>
      <c r="BW7" s="38">
        <v>52.19</v>
      </c>
      <c r="BX7" s="38">
        <v>55.32</v>
      </c>
      <c r="BY7" s="38">
        <v>59.8</v>
      </c>
      <c r="BZ7" s="38">
        <v>57.77</v>
      </c>
      <c r="CA7" s="38">
        <v>59.51</v>
      </c>
      <c r="CB7" s="38">
        <v>769.01</v>
      </c>
      <c r="CC7" s="38">
        <v>851.19</v>
      </c>
      <c r="CD7" s="38">
        <v>874.36</v>
      </c>
      <c r="CE7" s="38">
        <v>870.89</v>
      </c>
      <c r="CF7" s="38">
        <v>1008.99</v>
      </c>
      <c r="CG7" s="38">
        <v>300.52</v>
      </c>
      <c r="CH7" s="38">
        <v>296.14</v>
      </c>
      <c r="CI7" s="38">
        <v>283.17</v>
      </c>
      <c r="CJ7" s="38">
        <v>263.76</v>
      </c>
      <c r="CK7" s="38">
        <v>274.35000000000002</v>
      </c>
      <c r="CL7" s="38">
        <v>261.45999999999998</v>
      </c>
      <c r="CM7" s="38">
        <v>64.42</v>
      </c>
      <c r="CN7" s="38">
        <v>39.6</v>
      </c>
      <c r="CO7" s="38">
        <v>43.5</v>
      </c>
      <c r="CP7" s="38">
        <v>44.33</v>
      </c>
      <c r="CQ7" s="38">
        <v>0</v>
      </c>
      <c r="CR7" s="38">
        <v>53.24</v>
      </c>
      <c r="CS7" s="38">
        <v>52.31</v>
      </c>
      <c r="CT7" s="38">
        <v>60.65</v>
      </c>
      <c r="CU7" s="38">
        <v>51.75</v>
      </c>
      <c r="CV7" s="38">
        <v>50.68</v>
      </c>
      <c r="CW7" s="38">
        <v>52.23</v>
      </c>
      <c r="CX7" s="38">
        <v>76.58</v>
      </c>
      <c r="CY7" s="38">
        <v>77.06</v>
      </c>
      <c r="CZ7" s="38">
        <v>77.09</v>
      </c>
      <c r="DA7" s="38">
        <v>76.430000000000007</v>
      </c>
      <c r="DB7" s="38">
        <v>80.19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朋洸</cp:lastModifiedBy>
  <dcterms:created xsi:type="dcterms:W3CDTF">2019-12-05T05:22:37Z</dcterms:created>
  <dcterms:modified xsi:type="dcterms:W3CDTF">2020-03-25T08:07:06Z</dcterms:modified>
  <cp:category/>
</cp:coreProperties>
</file>