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\disk1\1.庶務\3.公益法人運営事務に関すること\情報公開（ホームページ）\令和７年度分\"/>
    </mc:Choice>
  </mc:AlternateContent>
  <xr:revisionPtr revIDLastSave="0" documentId="8_{D8511333-8AC2-4C7E-978B-F615A4D97D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DL公益-0020-2703-貸借対照表" sheetId="1" r:id="rId1"/>
  </sheets>
  <definedNames>
    <definedName name="_xlnm.Print_Area" localSheetId="0">'JDL公益-0020-2703-貸借対照表'!$A$1:$H$60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21" i="1"/>
  <c r="H15" i="1"/>
  <c r="F7" i="1"/>
  <c r="G7" i="1"/>
  <c r="E7" i="1"/>
  <c r="H53" i="1"/>
  <c r="H54" i="1" s="1"/>
  <c r="F54" i="1"/>
  <c r="G54" i="1"/>
  <c r="E54" i="1"/>
  <c r="H50" i="1"/>
  <c r="H19" i="1"/>
  <c r="H17" i="1"/>
  <c r="H33" i="1"/>
  <c r="H25" i="1" l="1"/>
  <c r="H14" i="1" l="1"/>
  <c r="H13" i="1"/>
  <c r="H49" i="1" l="1"/>
  <c r="H42" i="1"/>
  <c r="H37" i="1"/>
  <c r="H38" i="1"/>
  <c r="H39" i="1"/>
  <c r="H40" i="1"/>
  <c r="H41" i="1"/>
  <c r="H36" i="1"/>
  <c r="H8" i="1"/>
  <c r="H9" i="1"/>
  <c r="H11" i="1"/>
  <c r="H12" i="1"/>
  <c r="H16" i="1"/>
  <c r="H18" i="1"/>
  <c r="H20" i="1"/>
  <c r="H22" i="1"/>
  <c r="H24" i="1"/>
  <c r="H26" i="1"/>
  <c r="G51" i="1"/>
  <c r="G55" i="1" s="1"/>
  <c r="G43" i="1"/>
  <c r="G34" i="1"/>
  <c r="G31" i="1"/>
  <c r="F51" i="1"/>
  <c r="F55" i="1" s="1"/>
  <c r="F43" i="1"/>
  <c r="E43" i="1"/>
  <c r="F34" i="1"/>
  <c r="F44" i="1" s="1"/>
  <c r="F27" i="1"/>
  <c r="G27" i="1"/>
  <c r="E51" i="1"/>
  <c r="E55" i="1" s="1"/>
  <c r="E34" i="1"/>
  <c r="E27" i="1"/>
  <c r="G44" i="1" l="1"/>
  <c r="G45" i="1" s="1"/>
  <c r="G58" i="1" s="1"/>
  <c r="E44" i="1"/>
  <c r="H43" i="1"/>
  <c r="H7" i="1"/>
  <c r="H27" i="1"/>
  <c r="H34" i="1"/>
  <c r="F45" i="1"/>
  <c r="F58" i="1" s="1"/>
  <c r="F60" i="1" s="1"/>
  <c r="H51" i="1"/>
  <c r="H55" i="1" s="1"/>
  <c r="H44" i="1" l="1"/>
  <c r="G59" i="1"/>
  <c r="G60" i="1"/>
  <c r="E45" i="1"/>
  <c r="H45" i="1" s="1"/>
  <c r="F59" i="1"/>
  <c r="E58" i="1" l="1"/>
  <c r="H58" i="1" s="1"/>
  <c r="E60" i="1" l="1"/>
  <c r="H60" i="1" s="1"/>
  <c r="E59" i="1"/>
  <c r="H59" i="1" s="1"/>
</calcChain>
</file>

<file path=xl/sharedStrings.xml><?xml version="1.0" encoding="utf-8"?>
<sst xmlns="http://schemas.openxmlformats.org/spreadsheetml/2006/main" count="65" uniqueCount="65">
  <si>
    <t>法人名：公益社団法人　久万高原農業公社　　　　　</t>
  </si>
  <si>
    <t>（単位：　　円）</t>
  </si>
  <si>
    <t>勘定科目</t>
  </si>
  <si>
    <t>Ⅰ資産の部</t>
  </si>
  <si>
    <t>流動資産</t>
  </si>
  <si>
    <t>現金預金</t>
  </si>
  <si>
    <t>釣銭</t>
  </si>
  <si>
    <t>公益事業会計ＪＡ普通預金</t>
  </si>
  <si>
    <t>公益事業会計郵便貯金</t>
  </si>
  <si>
    <t>公益事業会計貸付貸倒引当預金</t>
  </si>
  <si>
    <t>収益事業会計ＪＡ普通預金</t>
  </si>
  <si>
    <t>法人会計ＪＡ普通預金</t>
  </si>
  <si>
    <t>公益事業会計伊予銀行普通預金</t>
  </si>
  <si>
    <t>未収金</t>
  </si>
  <si>
    <t>棚卸資産</t>
  </si>
  <si>
    <t>流動資産合計</t>
  </si>
  <si>
    <t>固定資産</t>
  </si>
  <si>
    <t>基本財産</t>
  </si>
  <si>
    <t>基本財産定期預金</t>
  </si>
  <si>
    <t>基本財産合計</t>
  </si>
  <si>
    <t>特定資産</t>
  </si>
  <si>
    <t>特定資産合計</t>
  </si>
  <si>
    <t>その他固定資産</t>
  </si>
  <si>
    <t>建物</t>
  </si>
  <si>
    <t>農業用機械施設</t>
  </si>
  <si>
    <t>車両運搬具</t>
  </si>
  <si>
    <t>什器備品</t>
  </si>
  <si>
    <t>貸付農業用機械施設</t>
  </si>
  <si>
    <t>貸倒引当金</t>
  </si>
  <si>
    <t>その他固定資産合計</t>
  </si>
  <si>
    <t>固定資産合計</t>
  </si>
  <si>
    <t>資産合計</t>
  </si>
  <si>
    <t>Ⅱ負債の部</t>
  </si>
  <si>
    <t>流動負債</t>
  </si>
  <si>
    <t>未払金</t>
  </si>
  <si>
    <t>流動負債合計</t>
  </si>
  <si>
    <t>負債合計</t>
  </si>
  <si>
    <t>Ⅲ正味財産の部</t>
  </si>
  <si>
    <t>一般正味財産</t>
  </si>
  <si>
    <t>正味財産合計</t>
  </si>
  <si>
    <t>負債及び正味財産合計</t>
  </si>
  <si>
    <t xml:space="preserve"> </t>
    <phoneticPr fontId="18"/>
  </si>
  <si>
    <t>地域農業振興事業</t>
    <rPh sb="0" eb="2">
      <t>チイキ</t>
    </rPh>
    <rPh sb="2" eb="4">
      <t>ノウギョウ</t>
    </rPh>
    <rPh sb="4" eb="6">
      <t>シンコウ</t>
    </rPh>
    <rPh sb="6" eb="8">
      <t>ジギョウ</t>
    </rPh>
    <phoneticPr fontId="18"/>
  </si>
  <si>
    <t>地域活性化事業</t>
    <rPh sb="0" eb="2">
      <t>チイキ</t>
    </rPh>
    <rPh sb="2" eb="5">
      <t>カッセイカ</t>
    </rPh>
    <rPh sb="5" eb="7">
      <t>ジギョウ</t>
    </rPh>
    <phoneticPr fontId="18"/>
  </si>
  <si>
    <t>法人管理</t>
    <rPh sb="0" eb="2">
      <t>ホウジン</t>
    </rPh>
    <rPh sb="2" eb="4">
      <t>カンリ</t>
    </rPh>
    <phoneticPr fontId="18"/>
  </si>
  <si>
    <t>合計</t>
    <rPh sb="0" eb="2">
      <t>ゴウケイ</t>
    </rPh>
    <phoneticPr fontId="18"/>
  </si>
  <si>
    <t>貸付用車両運搬具</t>
    <rPh sb="0" eb="2">
      <t>カシツケ</t>
    </rPh>
    <rPh sb="2" eb="3">
      <t>ヨウ</t>
    </rPh>
    <rPh sb="3" eb="5">
      <t>シャリョウ</t>
    </rPh>
    <rPh sb="5" eb="7">
      <t>ウンパン</t>
    </rPh>
    <rPh sb="7" eb="8">
      <t>グ</t>
    </rPh>
    <phoneticPr fontId="18"/>
  </si>
  <si>
    <t>研修資産更新預金</t>
    <rPh sb="0" eb="2">
      <t>ケンシュウ</t>
    </rPh>
    <rPh sb="2" eb="4">
      <t>シサン</t>
    </rPh>
    <rPh sb="4" eb="6">
      <t>コウシン</t>
    </rPh>
    <rPh sb="6" eb="8">
      <t>ヨキン</t>
    </rPh>
    <phoneticPr fontId="18"/>
  </si>
  <si>
    <t>公益貸付事業預金</t>
    <rPh sb="0" eb="2">
      <t>コウエキ</t>
    </rPh>
    <rPh sb="2" eb="4">
      <t>カシツケ</t>
    </rPh>
    <rPh sb="4" eb="6">
      <t>ジギョウ</t>
    </rPh>
    <rPh sb="6" eb="8">
      <t>ヨキン</t>
    </rPh>
    <phoneticPr fontId="18"/>
  </si>
  <si>
    <t>収益資産更新預金</t>
    <rPh sb="0" eb="2">
      <t>シュウエキ</t>
    </rPh>
    <rPh sb="2" eb="4">
      <t>シサン</t>
    </rPh>
    <rPh sb="4" eb="6">
      <t>コウシン</t>
    </rPh>
    <rPh sb="6" eb="8">
      <t>ヨキン</t>
    </rPh>
    <phoneticPr fontId="18"/>
  </si>
  <si>
    <t>　</t>
    <phoneticPr fontId="18"/>
  </si>
  <si>
    <t>法人資産更新預金</t>
    <rPh sb="0" eb="2">
      <t>ホウジン</t>
    </rPh>
    <rPh sb="2" eb="4">
      <t>シサン</t>
    </rPh>
    <rPh sb="4" eb="6">
      <t>コウシン</t>
    </rPh>
    <rPh sb="6" eb="8">
      <t>ヨキン</t>
    </rPh>
    <phoneticPr fontId="18"/>
  </si>
  <si>
    <t>公研修減価償却資産取得資金1-26</t>
    <rPh sb="0" eb="1">
      <t>コウ</t>
    </rPh>
    <rPh sb="1" eb="3">
      <t>ケンシュウ</t>
    </rPh>
    <rPh sb="3" eb="5">
      <t>ゲンカ</t>
    </rPh>
    <rPh sb="5" eb="7">
      <t>ショウキャク</t>
    </rPh>
    <rPh sb="7" eb="9">
      <t>シサン</t>
    </rPh>
    <rPh sb="9" eb="11">
      <t>シュトク</t>
    </rPh>
    <rPh sb="11" eb="13">
      <t>シキン</t>
    </rPh>
    <phoneticPr fontId="18"/>
  </si>
  <si>
    <t>補助金未収金</t>
    <phoneticPr fontId="18"/>
  </si>
  <si>
    <t>仮払金</t>
    <rPh sb="0" eb="3">
      <t>カリバライキン</t>
    </rPh>
    <phoneticPr fontId="18"/>
  </si>
  <si>
    <t>預り金</t>
    <phoneticPr fontId="18"/>
  </si>
  <si>
    <t>他店商品券</t>
    <rPh sb="0" eb="5">
      <t>タテンショウヒンケン</t>
    </rPh>
    <phoneticPr fontId="18"/>
  </si>
  <si>
    <t>固定負債</t>
    <rPh sb="0" eb="4">
      <t>コテイフサイ</t>
    </rPh>
    <phoneticPr fontId="18"/>
  </si>
  <si>
    <t>長期借入金</t>
    <rPh sb="0" eb="5">
      <t>チョウキカリイレキン</t>
    </rPh>
    <phoneticPr fontId="18"/>
  </si>
  <si>
    <t>固定負債合計</t>
    <rPh sb="0" eb="6">
      <t>コテイフサイゴウケイ</t>
    </rPh>
    <phoneticPr fontId="18"/>
  </si>
  <si>
    <t>借入金返済積立預金</t>
    <rPh sb="0" eb="9">
      <t>カリイレキンヘンサイツミタテヨキン</t>
    </rPh>
    <phoneticPr fontId="18"/>
  </si>
  <si>
    <t>公益社団法人久万高原農業公社</t>
    <rPh sb="0" eb="14">
      <t>コウエキシャダンホウジンクマコウゲンノウギョウコウシャ</t>
    </rPh>
    <phoneticPr fontId="18"/>
  </si>
  <si>
    <t>令和７年度　貸　借　対　照　表</t>
    <rPh sb="0" eb="2">
      <t>レイワ</t>
    </rPh>
    <rPh sb="3" eb="5">
      <t>ネンド</t>
    </rPh>
    <rPh sb="4" eb="5">
      <t>ド</t>
    </rPh>
    <phoneticPr fontId="18"/>
  </si>
  <si>
    <t>令和８年  3 月 31 日現在（決算）</t>
    <rPh sb="0" eb="2">
      <t>レイワ</t>
    </rPh>
    <rPh sb="3" eb="4">
      <t>ネン</t>
    </rPh>
    <phoneticPr fontId="18"/>
  </si>
  <si>
    <t>公益事業会計貸付預り預金</t>
    <rPh sb="0" eb="6">
      <t>コウエキジギョウカイケイ</t>
    </rPh>
    <rPh sb="6" eb="9">
      <t>カシツケアズカ</t>
    </rPh>
    <rPh sb="10" eb="12">
      <t>ヨキン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</si>
</sst>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38" fontId="0" fillId="0" borderId="20" xfId="1" applyFont="1" applyBorder="1">
      <alignment vertical="center"/>
    </xf>
    <xf numFmtId="38" fontId="0" fillId="0" borderId="10" xfId="1" applyFont="1" applyBorder="1">
      <alignment vertical="center"/>
    </xf>
    <xf numFmtId="0" fontId="0" fillId="0" borderId="15" xfId="0" applyBorder="1" applyAlignment="1">
      <alignment horizontal="left" vertical="center"/>
    </xf>
    <xf numFmtId="38" fontId="0" fillId="0" borderId="19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16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view="pageBreakPreview" topLeftCell="A3" zoomScaleNormal="100" zoomScaleSheetLayoutView="100" workbookViewId="0">
      <selection activeCell="H61" sqref="H61"/>
    </sheetView>
  </sheetViews>
  <sheetFormatPr defaultRowHeight="13.5" x14ac:dyDescent="0.15"/>
  <cols>
    <col min="1" max="1" width="2.625" customWidth="1"/>
    <col min="2" max="2" width="2.5" customWidth="1"/>
    <col min="3" max="3" width="2.625" customWidth="1"/>
    <col min="4" max="4" width="30.375" customWidth="1"/>
    <col min="5" max="8" width="12.625" customWidth="1"/>
  </cols>
  <sheetData>
    <row r="1" spans="1:10" ht="17.25" x14ac:dyDescent="0.15">
      <c r="A1" s="24" t="s">
        <v>62</v>
      </c>
      <c r="B1" s="24"/>
      <c r="C1" s="24"/>
      <c r="D1" s="24"/>
      <c r="E1" s="24"/>
      <c r="F1" s="24"/>
      <c r="G1" s="24"/>
      <c r="H1" s="24"/>
    </row>
    <row r="2" spans="1:10" x14ac:dyDescent="0.15">
      <c r="A2" s="25" t="s">
        <v>63</v>
      </c>
      <c r="B2" s="25"/>
      <c r="C2" s="25"/>
      <c r="D2" s="25"/>
      <c r="E2" s="25"/>
      <c r="F2" s="25"/>
      <c r="G2" s="25"/>
      <c r="H2" s="25"/>
    </row>
    <row r="3" spans="1:10" x14ac:dyDescent="0.15">
      <c r="A3" s="22" t="s">
        <v>0</v>
      </c>
      <c r="B3" s="22"/>
      <c r="C3" s="22"/>
      <c r="D3" s="22"/>
      <c r="E3" s="22"/>
      <c r="H3" s="1" t="s">
        <v>1</v>
      </c>
    </row>
    <row r="4" spans="1:10" x14ac:dyDescent="0.15">
      <c r="A4" s="15" t="s">
        <v>2</v>
      </c>
      <c r="B4" s="15"/>
      <c r="C4" s="15"/>
      <c r="D4" s="15"/>
      <c r="E4" s="2" t="s">
        <v>42</v>
      </c>
      <c r="F4" s="2" t="s">
        <v>43</v>
      </c>
      <c r="G4" s="3" t="s">
        <v>44</v>
      </c>
      <c r="H4" s="3" t="s">
        <v>45</v>
      </c>
    </row>
    <row r="5" spans="1:10" x14ac:dyDescent="0.15">
      <c r="A5" s="16" t="s">
        <v>3</v>
      </c>
      <c r="B5" s="17"/>
      <c r="C5" s="17"/>
      <c r="D5" s="18"/>
      <c r="E5" s="7"/>
      <c r="F5" s="7"/>
      <c r="G5" s="7"/>
      <c r="H5" s="7"/>
    </row>
    <row r="6" spans="1:10" x14ac:dyDescent="0.15">
      <c r="A6" s="4"/>
      <c r="B6" s="19" t="s">
        <v>4</v>
      </c>
      <c r="C6" s="19"/>
      <c r="D6" s="20"/>
      <c r="E6" s="8"/>
      <c r="F6" s="8"/>
      <c r="G6" s="8"/>
      <c r="H6" s="8"/>
      <c r="J6" t="s">
        <v>41</v>
      </c>
    </row>
    <row r="7" spans="1:10" x14ac:dyDescent="0.15">
      <c r="A7" s="4"/>
      <c r="C7" s="19" t="s">
        <v>5</v>
      </c>
      <c r="D7" s="20"/>
      <c r="E7" s="9">
        <f>SUM(E8:E21)</f>
        <v>59999476</v>
      </c>
      <c r="F7" s="9">
        <f t="shared" ref="F7:G7" si="0">SUM(F8:F21)</f>
        <v>13306693</v>
      </c>
      <c r="G7" s="9">
        <f t="shared" si="0"/>
        <v>4098182</v>
      </c>
      <c r="H7" s="9">
        <f>SUM(E7:G7)</f>
        <v>77404351</v>
      </c>
    </row>
    <row r="8" spans="1:10" x14ac:dyDescent="0.15">
      <c r="A8" s="4"/>
      <c r="D8" s="5" t="s">
        <v>6</v>
      </c>
      <c r="E8" s="9"/>
      <c r="F8" s="9">
        <v>90000</v>
      </c>
      <c r="G8" s="9"/>
      <c r="H8" s="9">
        <f t="shared" ref="H8:H26" si="1">SUM(E8:G8)</f>
        <v>90000</v>
      </c>
    </row>
    <row r="9" spans="1:10" x14ac:dyDescent="0.15">
      <c r="A9" s="4"/>
      <c r="D9" s="5" t="s">
        <v>7</v>
      </c>
      <c r="E9" s="9">
        <v>11774621</v>
      </c>
      <c r="F9" s="9"/>
      <c r="G9" s="9"/>
      <c r="H9" s="9">
        <f t="shared" si="1"/>
        <v>11774621</v>
      </c>
    </row>
    <row r="10" spans="1:10" x14ac:dyDescent="0.15">
      <c r="A10" s="4"/>
      <c r="D10" s="5" t="s">
        <v>64</v>
      </c>
      <c r="E10" s="9">
        <v>593822</v>
      </c>
      <c r="F10" s="9"/>
      <c r="G10" s="9"/>
      <c r="H10" s="9">
        <f t="shared" si="1"/>
        <v>593822</v>
      </c>
    </row>
    <row r="11" spans="1:10" x14ac:dyDescent="0.15">
      <c r="A11" s="4"/>
      <c r="D11" s="5" t="s">
        <v>8</v>
      </c>
      <c r="E11" s="9">
        <v>161310</v>
      </c>
      <c r="F11" s="9"/>
      <c r="G11" s="9"/>
      <c r="H11" s="9">
        <f t="shared" si="1"/>
        <v>161310</v>
      </c>
    </row>
    <row r="12" spans="1:10" x14ac:dyDescent="0.15">
      <c r="A12" s="4"/>
      <c r="D12" s="5" t="s">
        <v>9</v>
      </c>
      <c r="E12" s="9">
        <v>1021040</v>
      </c>
      <c r="F12" s="9"/>
      <c r="G12" s="9"/>
      <c r="H12" s="9">
        <f t="shared" si="1"/>
        <v>1021040</v>
      </c>
    </row>
    <row r="13" spans="1:10" x14ac:dyDescent="0.15">
      <c r="A13" s="4"/>
      <c r="D13" s="5" t="s">
        <v>47</v>
      </c>
      <c r="E13" s="9">
        <v>12227430</v>
      </c>
      <c r="F13" s="9"/>
      <c r="G13" s="9"/>
      <c r="H13" s="9">
        <f t="shared" si="1"/>
        <v>12227430</v>
      </c>
    </row>
    <row r="14" spans="1:10" x14ac:dyDescent="0.15">
      <c r="A14" s="4"/>
      <c r="D14" s="5" t="s">
        <v>48</v>
      </c>
      <c r="E14" s="9">
        <v>28604889</v>
      </c>
      <c r="F14" s="9"/>
      <c r="G14" s="9"/>
      <c r="H14" s="9">
        <f t="shared" si="1"/>
        <v>28604889</v>
      </c>
    </row>
    <row r="15" spans="1:10" x14ac:dyDescent="0.15">
      <c r="A15" s="4"/>
      <c r="D15" s="5" t="s">
        <v>60</v>
      </c>
      <c r="E15" s="9">
        <v>5389899</v>
      </c>
      <c r="F15" s="9"/>
      <c r="G15" s="9"/>
      <c r="H15" s="9">
        <f t="shared" si="1"/>
        <v>5389899</v>
      </c>
    </row>
    <row r="16" spans="1:10" x14ac:dyDescent="0.15">
      <c r="A16" s="4"/>
      <c r="D16" s="5" t="s">
        <v>10</v>
      </c>
      <c r="E16" s="9"/>
      <c r="F16" s="9">
        <v>11168132</v>
      </c>
      <c r="G16" s="9"/>
      <c r="H16" s="9">
        <f t="shared" si="1"/>
        <v>11168132</v>
      </c>
    </row>
    <row r="17" spans="1:12" x14ac:dyDescent="0.15">
      <c r="A17" s="4"/>
      <c r="D17" s="5" t="s">
        <v>49</v>
      </c>
      <c r="E17" s="9"/>
      <c r="F17" s="9">
        <v>2048561</v>
      </c>
      <c r="G17" s="9"/>
      <c r="H17" s="9">
        <f t="shared" si="1"/>
        <v>2048561</v>
      </c>
    </row>
    <row r="18" spans="1:12" x14ac:dyDescent="0.15">
      <c r="A18" s="4"/>
      <c r="D18" s="5" t="s">
        <v>11</v>
      </c>
      <c r="E18" s="9"/>
      <c r="F18" s="9"/>
      <c r="G18" s="9">
        <v>2972453</v>
      </c>
      <c r="H18" s="9">
        <f t="shared" si="1"/>
        <v>2972453</v>
      </c>
    </row>
    <row r="19" spans="1:12" x14ac:dyDescent="0.15">
      <c r="A19" s="4"/>
      <c r="D19" s="5" t="s">
        <v>12</v>
      </c>
      <c r="E19" s="9">
        <v>226465</v>
      </c>
      <c r="F19" s="9"/>
      <c r="G19" s="9">
        <v>154000</v>
      </c>
      <c r="H19" s="9">
        <f t="shared" si="1"/>
        <v>380465</v>
      </c>
    </row>
    <row r="20" spans="1:12" x14ac:dyDescent="0.15">
      <c r="A20" s="4"/>
      <c r="D20" s="5" t="s">
        <v>51</v>
      </c>
      <c r="E20" s="9"/>
      <c r="F20" s="9"/>
      <c r="G20" s="9">
        <v>971729</v>
      </c>
      <c r="H20" s="9">
        <f t="shared" si="1"/>
        <v>971729</v>
      </c>
      <c r="L20" t="s">
        <v>50</v>
      </c>
    </row>
    <row r="21" spans="1:12" x14ac:dyDescent="0.15">
      <c r="A21" s="4"/>
      <c r="D21" s="5" t="s">
        <v>61</v>
      </c>
      <c r="E21" s="9"/>
      <c r="F21" s="9"/>
      <c r="G21" s="9"/>
      <c r="H21" s="9">
        <f t="shared" si="1"/>
        <v>0</v>
      </c>
    </row>
    <row r="22" spans="1:12" x14ac:dyDescent="0.15">
      <c r="A22" s="4"/>
      <c r="C22" s="19" t="s">
        <v>13</v>
      </c>
      <c r="D22" s="20"/>
      <c r="E22" s="9">
        <v>2227972</v>
      </c>
      <c r="F22" s="9">
        <v>26800</v>
      </c>
      <c r="G22" s="9">
        <v>468066</v>
      </c>
      <c r="H22" s="9">
        <f t="shared" si="1"/>
        <v>2722838</v>
      </c>
    </row>
    <row r="23" spans="1:12" x14ac:dyDescent="0.15">
      <c r="A23" s="4"/>
      <c r="C23" s="1" t="s">
        <v>56</v>
      </c>
      <c r="D23" s="11"/>
      <c r="E23" s="9"/>
      <c r="F23" s="9"/>
      <c r="G23" s="9"/>
      <c r="H23" s="9"/>
    </row>
    <row r="24" spans="1:12" x14ac:dyDescent="0.15">
      <c r="A24" s="4"/>
      <c r="C24" s="19" t="s">
        <v>14</v>
      </c>
      <c r="D24" s="20"/>
      <c r="E24" s="9">
        <v>2893189</v>
      </c>
      <c r="F24" s="9"/>
      <c r="G24" s="9"/>
      <c r="H24" s="9">
        <f t="shared" si="1"/>
        <v>2893189</v>
      </c>
    </row>
    <row r="25" spans="1:12" x14ac:dyDescent="0.15">
      <c r="A25" s="4"/>
      <c r="C25" s="19" t="s">
        <v>53</v>
      </c>
      <c r="D25" s="20"/>
      <c r="E25" s="9">
        <v>1864095</v>
      </c>
      <c r="F25" s="9"/>
      <c r="G25" s="9">
        <v>306700</v>
      </c>
      <c r="H25" s="9">
        <f t="shared" si="1"/>
        <v>2170795</v>
      </c>
    </row>
    <row r="26" spans="1:12" x14ac:dyDescent="0.15">
      <c r="A26" s="4"/>
      <c r="C26" s="19" t="s">
        <v>54</v>
      </c>
      <c r="D26" s="20"/>
      <c r="E26" s="9"/>
      <c r="F26" s="9"/>
      <c r="G26" s="9"/>
      <c r="H26" s="9">
        <f t="shared" si="1"/>
        <v>0</v>
      </c>
    </row>
    <row r="27" spans="1:12" x14ac:dyDescent="0.15">
      <c r="A27" s="4"/>
      <c r="B27" s="19" t="s">
        <v>15</v>
      </c>
      <c r="C27" s="19"/>
      <c r="D27" s="20"/>
      <c r="E27" s="10">
        <f>SUM(E9:E26)</f>
        <v>66984732</v>
      </c>
      <c r="F27" s="10">
        <f>SUM(F8:F26)</f>
        <v>13333493</v>
      </c>
      <c r="G27" s="10">
        <f>SUM(G9:G26)</f>
        <v>4872948</v>
      </c>
      <c r="H27" s="10">
        <f>SUM(E27:G27)</f>
        <v>85191173</v>
      </c>
    </row>
    <row r="28" spans="1:12" x14ac:dyDescent="0.15">
      <c r="A28" s="4"/>
      <c r="B28" s="19" t="s">
        <v>16</v>
      </c>
      <c r="C28" s="19"/>
      <c r="D28" s="20"/>
      <c r="E28" s="9"/>
      <c r="F28" s="9"/>
      <c r="G28" s="9"/>
      <c r="H28" s="9"/>
    </row>
    <row r="29" spans="1:12" x14ac:dyDescent="0.15">
      <c r="A29" s="4"/>
      <c r="C29" s="19" t="s">
        <v>17</v>
      </c>
      <c r="D29" s="20"/>
      <c r="E29" s="9"/>
      <c r="F29" s="9"/>
      <c r="G29" s="9"/>
      <c r="H29" s="9"/>
    </row>
    <row r="30" spans="1:12" x14ac:dyDescent="0.15">
      <c r="A30" s="4"/>
      <c r="D30" s="5" t="s">
        <v>18</v>
      </c>
      <c r="E30" s="9"/>
      <c r="F30" s="9"/>
      <c r="G30" s="9">
        <v>10100000</v>
      </c>
      <c r="H30" s="9">
        <v>10100000</v>
      </c>
    </row>
    <row r="31" spans="1:12" x14ac:dyDescent="0.15">
      <c r="A31" s="4"/>
      <c r="C31" s="19" t="s">
        <v>19</v>
      </c>
      <c r="D31" s="20"/>
      <c r="E31" s="10"/>
      <c r="F31" s="10"/>
      <c r="G31" s="10">
        <f>SUM(G30)</f>
        <v>10100000</v>
      </c>
      <c r="H31" s="10">
        <v>10100000</v>
      </c>
    </row>
    <row r="32" spans="1:12" x14ac:dyDescent="0.15">
      <c r="A32" s="4"/>
      <c r="C32" s="19" t="s">
        <v>20</v>
      </c>
      <c r="D32" s="20"/>
      <c r="E32" s="9"/>
      <c r="F32" s="9"/>
      <c r="G32" s="9"/>
      <c r="H32" s="9"/>
    </row>
    <row r="33" spans="1:8" x14ac:dyDescent="0.15">
      <c r="A33" s="4"/>
      <c r="D33" s="5" t="s">
        <v>52</v>
      </c>
      <c r="E33" s="9">
        <v>1928964</v>
      </c>
      <c r="F33" s="9"/>
      <c r="G33" s="9"/>
      <c r="H33" s="9">
        <f t="shared" ref="H33" si="2">SUM(E33:G33)</f>
        <v>1928964</v>
      </c>
    </row>
    <row r="34" spans="1:8" x14ac:dyDescent="0.15">
      <c r="A34" s="4"/>
      <c r="C34" s="19" t="s">
        <v>21</v>
      </c>
      <c r="D34" s="20"/>
      <c r="E34" s="10">
        <f>SUM(E33:E33)</f>
        <v>1928964</v>
      </c>
      <c r="F34" s="10">
        <f>SUM(F33:F33)</f>
        <v>0</v>
      </c>
      <c r="G34" s="10">
        <f>SUM(G33:G33)</f>
        <v>0</v>
      </c>
      <c r="H34" s="10">
        <f>SUM(E34:G34)</f>
        <v>1928964</v>
      </c>
    </row>
    <row r="35" spans="1:8" x14ac:dyDescent="0.15">
      <c r="A35" s="4"/>
      <c r="C35" s="19" t="s">
        <v>22</v>
      </c>
      <c r="D35" s="20"/>
      <c r="E35" s="9"/>
      <c r="F35" s="9"/>
      <c r="G35" s="9"/>
      <c r="H35" s="9"/>
    </row>
    <row r="36" spans="1:8" x14ac:dyDescent="0.15">
      <c r="A36" s="4"/>
      <c r="D36" s="5" t="s">
        <v>23</v>
      </c>
      <c r="E36" s="9"/>
      <c r="F36" s="9">
        <v>1</v>
      </c>
      <c r="G36" s="9">
        <v>1</v>
      </c>
      <c r="H36" s="9">
        <f>SUM(E36:G36)</f>
        <v>2</v>
      </c>
    </row>
    <row r="37" spans="1:8" x14ac:dyDescent="0.15">
      <c r="A37" s="4"/>
      <c r="D37" s="5" t="s">
        <v>24</v>
      </c>
      <c r="E37" s="9">
        <v>15199212</v>
      </c>
      <c r="F37" s="9">
        <v>2457080</v>
      </c>
      <c r="G37" s="9"/>
      <c r="H37" s="9">
        <f t="shared" ref="H37:H42" si="3">SUM(E37:G37)</f>
        <v>17656292</v>
      </c>
    </row>
    <row r="38" spans="1:8" x14ac:dyDescent="0.15">
      <c r="A38" s="4"/>
      <c r="D38" s="5" t="s">
        <v>25</v>
      </c>
      <c r="E38" s="9">
        <v>4</v>
      </c>
      <c r="F38" s="9">
        <v>2</v>
      </c>
      <c r="G38" s="9"/>
      <c r="H38" s="9">
        <f t="shared" si="3"/>
        <v>6</v>
      </c>
    </row>
    <row r="39" spans="1:8" x14ac:dyDescent="0.15">
      <c r="A39" s="4"/>
      <c r="D39" s="5" t="s">
        <v>26</v>
      </c>
      <c r="E39" s="9"/>
      <c r="F39" s="9">
        <v>1020965</v>
      </c>
      <c r="G39" s="9">
        <v>412390</v>
      </c>
      <c r="H39" s="9">
        <f t="shared" si="3"/>
        <v>1433355</v>
      </c>
    </row>
    <row r="40" spans="1:8" x14ac:dyDescent="0.15">
      <c r="A40" s="4"/>
      <c r="D40" s="5" t="s">
        <v>27</v>
      </c>
      <c r="E40" s="9">
        <v>57801389</v>
      </c>
      <c r="F40" s="9"/>
      <c r="G40" s="9"/>
      <c r="H40" s="9">
        <f t="shared" si="3"/>
        <v>57801389</v>
      </c>
    </row>
    <row r="41" spans="1:8" x14ac:dyDescent="0.15">
      <c r="A41" s="4"/>
      <c r="D41" s="5" t="s">
        <v>46</v>
      </c>
      <c r="E41" s="9"/>
      <c r="F41" s="9"/>
      <c r="G41" s="9"/>
      <c r="H41" s="9">
        <f t="shared" si="3"/>
        <v>0</v>
      </c>
    </row>
    <row r="42" spans="1:8" x14ac:dyDescent="0.15">
      <c r="A42" s="4"/>
      <c r="D42" s="5" t="s">
        <v>28</v>
      </c>
      <c r="E42" s="9">
        <v>-1021040</v>
      </c>
      <c r="F42" s="9"/>
      <c r="G42" s="9"/>
      <c r="H42" s="9">
        <f t="shared" si="3"/>
        <v>-1021040</v>
      </c>
    </row>
    <row r="43" spans="1:8" x14ac:dyDescent="0.15">
      <c r="A43" s="4"/>
      <c r="C43" s="19" t="s">
        <v>29</v>
      </c>
      <c r="D43" s="20"/>
      <c r="E43" s="10">
        <f>SUM(E36:E42)</f>
        <v>71979565</v>
      </c>
      <c r="F43" s="10">
        <f>SUM(F36:F42)</f>
        <v>3478048</v>
      </c>
      <c r="G43" s="10">
        <f>SUM(G36:G42)</f>
        <v>412391</v>
      </c>
      <c r="H43" s="10">
        <f>SUM(E43:G43)</f>
        <v>75870004</v>
      </c>
    </row>
    <row r="44" spans="1:8" x14ac:dyDescent="0.15">
      <c r="A44" s="4"/>
      <c r="B44" s="19" t="s">
        <v>30</v>
      </c>
      <c r="C44" s="19"/>
      <c r="D44" s="20"/>
      <c r="E44" s="9">
        <f>E34+E43</f>
        <v>73908529</v>
      </c>
      <c r="F44" s="9">
        <f>F34+F43</f>
        <v>3478048</v>
      </c>
      <c r="G44" s="9">
        <f>G31+G34+G43</f>
        <v>10512391</v>
      </c>
      <c r="H44" s="10">
        <f t="shared" ref="H44:H45" si="4">SUM(E44:G44)</f>
        <v>87898968</v>
      </c>
    </row>
    <row r="45" spans="1:8" x14ac:dyDescent="0.15">
      <c r="A45" s="4"/>
      <c r="B45" s="19" t="s">
        <v>31</v>
      </c>
      <c r="C45" s="19"/>
      <c r="D45" s="20"/>
      <c r="E45" s="10">
        <f>E27+E44</f>
        <v>140893261</v>
      </c>
      <c r="F45" s="10">
        <f>F27+F44</f>
        <v>16811541</v>
      </c>
      <c r="G45" s="10">
        <f>G27+G44</f>
        <v>15385339</v>
      </c>
      <c r="H45" s="10">
        <f t="shared" si="4"/>
        <v>173090141</v>
      </c>
    </row>
    <row r="46" spans="1:8" x14ac:dyDescent="0.15">
      <c r="A46" s="4"/>
      <c r="D46" s="5"/>
      <c r="E46" s="9"/>
      <c r="F46" s="9"/>
      <c r="G46" s="9"/>
      <c r="H46" s="9"/>
    </row>
    <row r="47" spans="1:8" x14ac:dyDescent="0.15">
      <c r="A47" s="21" t="s">
        <v>32</v>
      </c>
      <c r="B47" s="19"/>
      <c r="C47" s="19"/>
      <c r="D47" s="20"/>
      <c r="E47" s="9"/>
      <c r="F47" s="9"/>
      <c r="G47" s="9"/>
      <c r="H47" s="9"/>
    </row>
    <row r="48" spans="1:8" x14ac:dyDescent="0.15">
      <c r="A48" s="4"/>
      <c r="B48" s="19" t="s">
        <v>33</v>
      </c>
      <c r="C48" s="19"/>
      <c r="D48" s="20"/>
      <c r="E48" s="9"/>
      <c r="F48" s="9"/>
      <c r="G48" s="9"/>
      <c r="H48" s="9"/>
    </row>
    <row r="49" spans="1:8" x14ac:dyDescent="0.15">
      <c r="A49" s="4"/>
      <c r="C49" s="19" t="s">
        <v>34</v>
      </c>
      <c r="D49" s="20"/>
      <c r="E49" s="9">
        <v>2715990</v>
      </c>
      <c r="F49" s="9">
        <v>1313144</v>
      </c>
      <c r="G49" s="9">
        <v>84363</v>
      </c>
      <c r="H49" s="9">
        <f>SUM(E49:G49)</f>
        <v>4113497</v>
      </c>
    </row>
    <row r="50" spans="1:8" x14ac:dyDescent="0.15">
      <c r="A50" s="4"/>
      <c r="C50" s="1" t="s">
        <v>55</v>
      </c>
      <c r="D50" s="11"/>
      <c r="E50" s="9">
        <v>755472</v>
      </c>
      <c r="F50" s="9"/>
      <c r="G50" s="9">
        <v>43839</v>
      </c>
      <c r="H50" s="9">
        <f>SUM(E50:G50)</f>
        <v>799311</v>
      </c>
    </row>
    <row r="51" spans="1:8" x14ac:dyDescent="0.15">
      <c r="A51" s="4"/>
      <c r="C51" s="19" t="s">
        <v>35</v>
      </c>
      <c r="D51" s="20"/>
      <c r="E51" s="10">
        <f>SUM(E49:E50)</f>
        <v>3471462</v>
      </c>
      <c r="F51" s="10">
        <f>SUM(F49:F50)</f>
        <v>1313144</v>
      </c>
      <c r="G51" s="10">
        <f>SUM(G49:G50)</f>
        <v>128202</v>
      </c>
      <c r="H51" s="10">
        <f>SUM(E51:G51)</f>
        <v>4912808</v>
      </c>
    </row>
    <row r="52" spans="1:8" x14ac:dyDescent="0.15">
      <c r="A52" s="4"/>
      <c r="B52" t="s">
        <v>57</v>
      </c>
      <c r="C52" s="1"/>
      <c r="D52" s="11"/>
      <c r="E52" s="12"/>
      <c r="F52" s="12"/>
      <c r="G52" s="12"/>
      <c r="H52" s="12"/>
    </row>
    <row r="53" spans="1:8" x14ac:dyDescent="0.15">
      <c r="A53" s="4"/>
      <c r="C53" s="1" t="s">
        <v>58</v>
      </c>
      <c r="D53" s="1"/>
      <c r="E53" s="14">
        <v>38928078</v>
      </c>
      <c r="F53" s="14"/>
      <c r="G53" s="14"/>
      <c r="H53" s="13">
        <f>SUM(E53:G53)</f>
        <v>38928078</v>
      </c>
    </row>
    <row r="54" spans="1:8" x14ac:dyDescent="0.15">
      <c r="A54" s="4"/>
      <c r="C54" s="1" t="s">
        <v>59</v>
      </c>
      <c r="D54" s="11"/>
      <c r="E54" s="13">
        <f>SUM(E53)</f>
        <v>38928078</v>
      </c>
      <c r="F54" s="13">
        <f t="shared" ref="F54:H54" si="5">SUM(F53)</f>
        <v>0</v>
      </c>
      <c r="G54" s="13">
        <f t="shared" si="5"/>
        <v>0</v>
      </c>
      <c r="H54" s="13">
        <f t="shared" si="5"/>
        <v>38928078</v>
      </c>
    </row>
    <row r="55" spans="1:8" x14ac:dyDescent="0.15">
      <c r="A55" s="4"/>
      <c r="B55" s="19" t="s">
        <v>36</v>
      </c>
      <c r="C55" s="19"/>
      <c r="D55" s="20"/>
      <c r="E55" s="10">
        <f>E51+E54</f>
        <v>42399540</v>
      </c>
      <c r="F55" s="10">
        <f t="shared" ref="F55:H55" si="6">F51+F54</f>
        <v>1313144</v>
      </c>
      <c r="G55" s="10">
        <f t="shared" si="6"/>
        <v>128202</v>
      </c>
      <c r="H55" s="10">
        <f t="shared" si="6"/>
        <v>43840886</v>
      </c>
    </row>
    <row r="56" spans="1:8" x14ac:dyDescent="0.15">
      <c r="A56" s="4"/>
      <c r="D56" s="5"/>
      <c r="E56" s="9"/>
      <c r="F56" s="9"/>
      <c r="G56" s="9"/>
      <c r="H56" s="9"/>
    </row>
    <row r="57" spans="1:8" x14ac:dyDescent="0.15">
      <c r="A57" s="21" t="s">
        <v>37</v>
      </c>
      <c r="B57" s="19"/>
      <c r="C57" s="19"/>
      <c r="D57" s="20"/>
      <c r="E57" s="9"/>
      <c r="F57" s="9"/>
      <c r="G57" s="9"/>
      <c r="H57" s="9"/>
    </row>
    <row r="58" spans="1:8" x14ac:dyDescent="0.15">
      <c r="A58" s="4"/>
      <c r="B58" s="19" t="s">
        <v>38</v>
      </c>
      <c r="C58" s="19"/>
      <c r="D58" s="20"/>
      <c r="E58" s="10">
        <f>E45-E55</f>
        <v>98493721</v>
      </c>
      <c r="F58" s="10">
        <f>F45-F55</f>
        <v>15498397</v>
      </c>
      <c r="G58" s="10">
        <f>G45-G55</f>
        <v>15257137</v>
      </c>
      <c r="H58" s="10">
        <f>SUM(E58:G58)</f>
        <v>129249255</v>
      </c>
    </row>
    <row r="59" spans="1:8" x14ac:dyDescent="0.15">
      <c r="A59" s="4"/>
      <c r="B59" s="19" t="s">
        <v>39</v>
      </c>
      <c r="C59" s="19"/>
      <c r="D59" s="20"/>
      <c r="E59" s="10">
        <f>E58</f>
        <v>98493721</v>
      </c>
      <c r="F59" s="10">
        <f>F58</f>
        <v>15498397</v>
      </c>
      <c r="G59" s="10">
        <f>G58</f>
        <v>15257137</v>
      </c>
      <c r="H59" s="10">
        <f t="shared" ref="H59:H60" si="7">SUM(E59:G59)</f>
        <v>129249255</v>
      </c>
    </row>
    <row r="60" spans="1:8" x14ac:dyDescent="0.15">
      <c r="A60" s="6"/>
      <c r="B60" s="22" t="s">
        <v>40</v>
      </c>
      <c r="C60" s="22"/>
      <c r="D60" s="23"/>
      <c r="E60" s="10">
        <f>E58+E55</f>
        <v>140893261</v>
      </c>
      <c r="F60" s="10">
        <f>F58+F55</f>
        <v>16811541</v>
      </c>
      <c r="G60" s="10">
        <f>G58+G55</f>
        <v>15385339</v>
      </c>
      <c r="H60" s="10">
        <f t="shared" si="7"/>
        <v>173090141</v>
      </c>
    </row>
  </sheetData>
  <mergeCells count="30">
    <mergeCell ref="A57:D57"/>
    <mergeCell ref="B58:D58"/>
    <mergeCell ref="B59:D59"/>
    <mergeCell ref="B60:D60"/>
    <mergeCell ref="A1:H1"/>
    <mergeCell ref="A2:H2"/>
    <mergeCell ref="A3:E3"/>
    <mergeCell ref="A47:D47"/>
    <mergeCell ref="B48:D48"/>
    <mergeCell ref="C49:D49"/>
    <mergeCell ref="C51:D51"/>
    <mergeCell ref="B55:D55"/>
    <mergeCell ref="C32:D32"/>
    <mergeCell ref="C34:D34"/>
    <mergeCell ref="C35:D35"/>
    <mergeCell ref="C43:D43"/>
    <mergeCell ref="B44:D44"/>
    <mergeCell ref="B45:D45"/>
    <mergeCell ref="C24:D24"/>
    <mergeCell ref="C26:D26"/>
    <mergeCell ref="B27:D27"/>
    <mergeCell ref="B28:D28"/>
    <mergeCell ref="C29:D29"/>
    <mergeCell ref="C31:D31"/>
    <mergeCell ref="C25:D25"/>
    <mergeCell ref="A4:D4"/>
    <mergeCell ref="A5:D5"/>
    <mergeCell ref="B6:D6"/>
    <mergeCell ref="C7:D7"/>
    <mergeCell ref="C22:D22"/>
  </mergeCells>
  <phoneticPr fontId="18"/>
  <pageMargins left="0.70866141732283472" right="0.70866141732283472" top="0.35433070866141736" bottom="0.35433070866141736" header="0.31496062992125984" footer="0.31496062992125984"/>
  <pageSetup paperSize="9" firstPageNumber="1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JDL公益-0020-2703-貸借対照表</vt:lpstr>
      <vt:lpstr>'JDL公益-0020-2703-貸借対照表'!Print_Area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竹前誠人</dc:creator>
  <cp:lastModifiedBy>kumakogen</cp:lastModifiedBy>
  <cp:lastPrinted>2022-11-16T05:38:14Z</cp:lastPrinted>
  <dcterms:created xsi:type="dcterms:W3CDTF">2015-05-14T09:38:22Z</dcterms:created>
  <dcterms:modified xsi:type="dcterms:W3CDTF">2026-05-27T05:04:02Z</dcterms:modified>
</cp:coreProperties>
</file>