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himizu-takahiro\Downloads\経営比較分析-20260130T005250Z-3-001\経営比較分析-20260130T005250Z-3-001\経営比較分析\経営比較分析\02分析表様式\"/>
    </mc:Choice>
  </mc:AlternateContent>
  <xr:revisionPtr revIDLastSave="0" documentId="13_ncr:1_{24D90C11-AF24-4A0D-9575-4E699128FC05}" xr6:coauthVersionLast="47" xr6:coauthVersionMax="47" xr10:uidLastSave="{00000000-0000-0000-0000-000000000000}"/>
  <workbookProtection workbookAlgorithmName="SHA-512" workbookHashValue="xLzlxnjLbcNEvAlOhnOY1RCTUmUDioygZqYgpj4PNY+/YHXP6IGGhMQwWOF4oU8Z9jvD6sXIslATXGrfR3/KVw==" workbookSaltValue="VYpz/0F6J6VOe0Z6Gjd1SA=="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I10" i="4"/>
  <c r="AL8"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<sst xmlns="http://schemas.openxmlformats.org/spreadsheetml/2006/main" count="297" uniqueCount="116">
  <si>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</si>
  <si>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</si>
  <si>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</si>
  <si>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</si>
  <si>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</si>
  <si>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</si>
  <si>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</si>
  <si>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</si>
  <si>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</si>
  <si>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</si>
  <si>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</si>
  <si>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</si>
  <si>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</si>
  <si>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</si>
  <si>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</si>
  <si>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</si>
  <si>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</si>
  <si>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</si>
  <si>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</si>
  <si>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</si>
  <si>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</si>
  <si>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</si>
  <si>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</si>
  <si>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</si>
  <si>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</si>
  <si>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</si>
  <si>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</si>
  <si>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</si>
  <si>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</si>
  <si>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</si>
  <si>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</si>
  <si>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</si>
  <si>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</si>
  <si>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</si>
  <si>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</si>
  <si>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</si>
  <si>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</si>
  <si>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</si>
  <si>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</si>
  <si>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</si>
  <si>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</si>
  <si>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</si>
  <si>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</si>
  <si>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</si>
  <si>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</si>
  <si>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</si>
  <si>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</si>
  <si>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</si>
  <si>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</si>
  <si>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</si>
  <si>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</si>
  <si>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</si>
  <si>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</si>
  <si>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</si>
  <si>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</si>
  <si>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</si>
  <si>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</si>
  <si>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</si>
  <si>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</si>
  <si>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</si>
  <si>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</si>
  <si>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</si>
  <si>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</si>
  <si>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</si>
  <si>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</si>
  <si>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</si>
  <si>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</si>
  <si>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</si>
  <si>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</si>
  <si>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</si>
  <si>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</si>
  <si>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</si>
  <si>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</si>
  <si>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</si>
  <si>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</si>
  <si>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</si>
  <si>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</si>
  <si>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</si>
  <si>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</si>
  <si>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</si>
  <si>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</si>
  <si>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</si>
  <si>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</si>
  <si>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</si>
  <si>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</si>
  <si>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</si>
  <si>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</si>
  <si>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</si>
  <si>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</si>
  <si>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</si>
  <si>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</si>
  <si>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</si>
  <si>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</si>
  <si>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</si>
  <si>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</si>
  <si>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</si>
  <si>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</si>
  <si>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</si>
  <si>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</si>
  <si>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</si>
  <si>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</si>
  <si>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</si>
  <si>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</si>
  <si>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</si>
  <si>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</si>
  <si>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</si>
  <si>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</si>
  <si>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</si>
  <si>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</si>
  <si>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</si>
  <si>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</si>
  <si>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</si>
  <si>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</si>
  <si>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町内5箇所の処理施設のうち供用開始から30年以上経過している施設も存在し、数値には表れない経年劣化は進行しており、修繕件数も年々増加している傾向にある。
　今後は、事後対応的な修繕から予防保全型の管理へ転換するため、令和８年度と令和９年度に施設の総合的な点検を行い、維持管理適正化計画を策定することにより、将来的な更新需要の可視化と財政負担の平準化を図る準備を進めていく。</t>
    <rPh sb="58" eb="60">
      <t>シュウゼン</t>
    </rPh>
    <rPh sb="60" eb="62">
      <t>ケンスウ</t>
    </rPh>
    <rPh sb="63" eb="65">
      <t>ネンネン</t>
    </rPh>
    <rPh sb="65" eb="67">
      <t>ゾウカ</t>
    </rPh>
    <rPh sb="71" eb="73">
      <t>ケイコウ</t>
    </rPh>
    <rPh sb="109" eb="111">
      <t>レイワ</t>
    </rPh>
    <rPh sb="112" eb="114">
      <t>ネンド</t>
    </rPh>
    <rPh sb="115" eb="117">
      <t>レイワ</t>
    </rPh>
    <rPh sb="118" eb="120">
      <t>ネンド</t>
    </rPh>
    <rPh sb="121" eb="123">
      <t>シセツ</t>
    </rPh>
    <rPh sb="124" eb="127">
      <t>ソウゴウテキ</t>
    </rPh>
    <rPh sb="128" eb="130">
      <t>テンケン</t>
    </rPh>
    <rPh sb="131" eb="132">
      <t>オコナ</t>
    </rPh>
    <rPh sb="134" eb="138">
      <t>イジカンリ</t>
    </rPh>
    <rPh sb="138" eb="141">
      <t>テキセイカ</t>
    </rPh>
    <rPh sb="141" eb="143">
      <t>ケイカク</t>
    </rPh>
    <rPh sb="144" eb="146">
      <t>サクテイ</t>
    </rPh>
    <phoneticPr fontId="4"/>
  </si>
  <si>
    <t>　一般会計繰入金への依存度が高く、経費回収率が20％台で推移するなど、自立的な経営基盤の確立が課題である。今年度は汚水処理原価の低減が見られたものの、⑧水洗化率は79.35％と類似団体平均（83.54％）を下回っており、人口減少下において収益基盤の維持が懸念される。 
　今後は、「久万高原町下水道事業経営戦略」や「維持管理適正化計画」に基づき、使用料の見直しや施設の統廃合やダウンサイジング、スペックダウンの検討を含めた身の丈に合った経営を目指すとともに、老朽化対策と企業債償還が重なる将来のリスクを見据え、投資の最適化と持続可能な収支構造の構築に努めていく。</t>
    <rPh sb="158" eb="162">
      <t>イジカンリ</t>
    </rPh>
    <rPh sb="162" eb="165">
      <t>テキセイカ</t>
    </rPh>
    <rPh sb="165" eb="167">
      <t>ケイカク</t>
    </rPh>
    <rPh sb="173" eb="176">
      <t>シヨウリョウ</t>
    </rPh>
    <rPh sb="177" eb="179">
      <t>ミナオ</t>
    </rPh>
    <rPh sb="211" eb="212">
      <t>ミ</t>
    </rPh>
    <rPh sb="213" eb="214">
      <t>タケ</t>
    </rPh>
    <rPh sb="215" eb="216">
      <t>ア</t>
    </rPh>
    <rPh sb="218" eb="220">
      <t>ケイエイ</t>
    </rPh>
    <rPh sb="221" eb="223">
      <t>メザ</t>
    </rPh>
    <rPh sb="275" eb="276">
      <t>ツト</t>
    </rPh>
    <phoneticPr fontId="4"/>
  </si>
  <si>
    <t xml:space="preserve"> ①経常収支比率は101.24％であり、数値上は均衡しているが、人口減少に伴い、使用料が徐々に減少しており、収益の多くが一般会計からの繰入金となっている。
 経営効率を示す指標に着目すると、⑥汚水処理原価は756.33円となり、前年度（819.26円）と比較して約63円のコスト縮減を実現した。しかし、類似団体平均（325.85円）と比較すると依然として約2.3倍の高コスト構造にある。これに伴い、⑤経費回収率は25.60％と微増傾向にあるものの、類似団体平均（47.96％）の約半分の水準にとどまっており、使用料収入が年々減少している中、維持管理費は減少していないことが要因としてあげられることから、使用料改正の検討や各施設の維持管理やあり方を見直し、経営健全化や省コスト化を図っていく。</t>
    <rPh sb="32" eb="36">
      <t>ジンコウゲンショウ</t>
    </rPh>
    <rPh sb="37" eb="38">
      <t>トモナ</t>
    </rPh>
    <rPh sb="40" eb="43">
      <t>シヨウリョウ</t>
    </rPh>
    <rPh sb="44" eb="46">
      <t>ジョジョ</t>
    </rPh>
    <rPh sb="47" eb="49">
      <t>ゲンショウ</t>
    </rPh>
    <rPh sb="54" eb="56">
      <t>シュウエキ</t>
    </rPh>
    <rPh sb="267" eb="268">
      <t>ナカ</t>
    </rPh>
    <rPh sb="269" eb="274">
      <t>イジカンリヒ</t>
    </rPh>
    <rPh sb="275" eb="277">
      <t>ゲンショウ</t>
    </rPh>
    <rPh sb="285" eb="287">
      <t>ヨウイン</t>
    </rPh>
    <rPh sb="300" eb="301">
      <t>カク</t>
    </rPh>
    <rPh sb="301" eb="304">
      <t>シヨウリョウ</t>
    </rPh>
    <rPh sb="304" eb="306">
      <t>カイセイ</t>
    </rPh>
    <rPh sb="307" eb="309">
      <t>ケントウ</t>
    </rPh>
    <rPh sb="310" eb="312">
      <t>シセツ</t>
    </rPh>
    <rPh sb="313" eb="317">
      <t>イジカンリ</t>
    </rPh>
    <rPh sb="320" eb="321">
      <t>カタ</t>
    </rPh>
    <rPh sb="322" eb="324">
      <t>ミナオ</t>
    </rPh>
    <rPh sb="326" eb="327">
      <t>ショウ</t>
    </rPh>
    <rPh sb="327" eb="329">
      <t>ケイエイ</t>
    </rPh>
    <rPh sb="329" eb="332">
      <t>ケンゼンカ</t>
    </rPh>
    <rPh sb="336" eb="337">
      <t>カ</t>
    </rPh>
    <rPh sb="338" eb="33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</si>
</sst>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3D-4788-AE45-F1D56FB2A7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8F3D-4788-AE45-F1D56FB2A7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44.33</c:v>
                </c:pt>
                <c:pt idx="4">
                  <c:v>46.93</c:v>
                </c:pt>
              </c:numCache>
            </c:numRef>
          </c:val>
          <c:extLst>
            <c:ext xmlns:c16="http://schemas.microsoft.com/office/drawing/2014/chart" uri="{C3380CC4-5D6E-409C-BE32-E72D297353CC}">
              <c16:uniqueId val="{00000000-871D-4C33-AB22-D3C9234AAF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871D-4C33-AB22-D3C9234AAF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79.62</c:v>
                </c:pt>
                <c:pt idx="4">
                  <c:v>79.349999999999994</c:v>
                </c:pt>
              </c:numCache>
            </c:numRef>
          </c:val>
          <c:extLst>
            <c:ext xmlns:c16="http://schemas.microsoft.com/office/drawing/2014/chart" uri="{C3380CC4-5D6E-409C-BE32-E72D297353CC}">
              <c16:uniqueId val="{00000000-8B0C-4BE2-BC22-F7867F9969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8B0C-4BE2-BC22-F7867F9969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101.84</c:v>
                </c:pt>
                <c:pt idx="4">
                  <c:v>101.24</c:v>
                </c:pt>
              </c:numCache>
            </c:numRef>
          </c:val>
          <c:extLst>
            <c:ext xmlns:c16="http://schemas.microsoft.com/office/drawing/2014/chart" uri="{C3380CC4-5D6E-409C-BE32-E72D297353CC}">
              <c16:uniqueId val="{00000000-787D-4012-8A31-5F311D2B13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787D-4012-8A31-5F311D2B13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53.27</c:v>
                </c:pt>
                <c:pt idx="4">
                  <c:v>54.83</c:v>
                </c:pt>
              </c:numCache>
            </c:numRef>
          </c:val>
          <c:extLst>
            <c:ext xmlns:c16="http://schemas.microsoft.com/office/drawing/2014/chart" uri="{C3380CC4-5D6E-409C-BE32-E72D297353CC}">
              <c16:uniqueId val="{00000000-9818-43CF-8387-EBED4761F3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9818-43CF-8387-EBED4761F3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B40-461B-979A-906D3CEF71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2B40-461B-979A-906D3CEF71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730-417B-AB1D-C691D9BC02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E730-417B-AB1D-C691D9BC02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18.8</c:v>
                </c:pt>
                <c:pt idx="4">
                  <c:v>13.31</c:v>
                </c:pt>
              </c:numCache>
            </c:numRef>
          </c:val>
          <c:extLst>
            <c:ext xmlns:c16="http://schemas.microsoft.com/office/drawing/2014/chart" uri="{C3380CC4-5D6E-409C-BE32-E72D297353CC}">
              <c16:uniqueId val="{00000000-009D-414A-A4C6-41FA562DA7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09D-414A-A4C6-41FA562DA7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F62-4D90-9074-B770BF6750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5F62-4D90-9074-B770BF6750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23.45</c:v>
                </c:pt>
                <c:pt idx="4">
                  <c:v>25.6</c:v>
                </c:pt>
              </c:numCache>
            </c:numRef>
          </c:val>
          <c:extLst>
            <c:ext xmlns:c16="http://schemas.microsoft.com/office/drawing/2014/chart" uri="{C3380CC4-5D6E-409C-BE32-E72D297353CC}">
              <c16:uniqueId val="{00000000-A5F2-4D46-8971-CB05A5542E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A5F2-4D46-8971-CB05A5542E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819.26</c:v>
                </c:pt>
                <c:pt idx="4">
                  <c:v>756.33</c:v>
                </c:pt>
              </c:numCache>
            </c:numRef>
          </c:val>
          <c:extLst>
            <c:ext xmlns:c16="http://schemas.microsoft.com/office/drawing/2014/chart" uri="{C3380CC4-5D6E-409C-BE32-E72D297353CC}">
              <c16:uniqueId val="{00000000-3B75-4327-B9BC-6962E708B4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3B75-4327-B9BC-6962E708B4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1" zoomScaleNormal="100" workbookViewId="0">
      <selection activeCell="AT12" sqref="AT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久万高原町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6889</v>
      </c>
      <c r="AM8" s="45"/>
      <c r="AN8" s="45"/>
      <c r="AO8" s="45"/>
      <c r="AP8" s="45"/>
      <c r="AQ8" s="45"/>
      <c r="AR8" s="45"/>
      <c r="AS8" s="45"/>
      <c r="AT8" s="44">
        <f>データ!T6</f>
        <v>583.69000000000005</v>
      </c>
      <c r="AU8" s="44"/>
      <c r="AV8" s="44"/>
      <c r="AW8" s="44"/>
      <c r="AX8" s="44"/>
      <c r="AY8" s="44"/>
      <c r="AZ8" s="44"/>
      <c r="BA8" s="44"/>
      <c r="BB8" s="44">
        <f>データ!U6</f>
        <v>11.8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79.55</v>
      </c>
      <c r="J10" s="44"/>
      <c r="K10" s="44"/>
      <c r="L10" s="44"/>
      <c r="M10" s="44"/>
      <c r="N10" s="44"/>
      <c r="O10" s="44"/>
      <c r="P10" s="44">
        <f>データ!P6</f>
        <v>19.52</v>
      </c>
      <c r="Q10" s="44"/>
      <c r="R10" s="44"/>
      <c r="S10" s="44"/>
      <c r="T10" s="44"/>
      <c r="U10" s="44"/>
      <c r="V10" s="44"/>
      <c r="W10" s="44">
        <f>データ!Q6</f>
        <v>100</v>
      </c>
      <c r="X10" s="44"/>
      <c r="Y10" s="44"/>
      <c r="Z10" s="44"/>
      <c r="AA10" s="44"/>
      <c r="AB10" s="44"/>
      <c r="AC10" s="44"/>
      <c r="AD10" s="45">
        <f>データ!R6</f>
        <v>3603</v>
      </c>
      <c r="AE10" s="45"/>
      <c r="AF10" s="45"/>
      <c r="AG10" s="45"/>
      <c r="AH10" s="45"/>
      <c r="AI10" s="45"/>
      <c r="AJ10" s="45"/>
      <c r="AK10" s="2"/>
      <c r="AL10" s="45">
        <f>データ!V6</f>
        <v>1327</v>
      </c>
      <c r="AM10" s="45"/>
      <c r="AN10" s="45"/>
      <c r="AO10" s="45"/>
      <c r="AP10" s="45"/>
      <c r="AQ10" s="45"/>
      <c r="AR10" s="45"/>
      <c r="AS10" s="45"/>
      <c r="AT10" s="44">
        <f>データ!W6</f>
        <v>0.98</v>
      </c>
      <c r="AU10" s="44"/>
      <c r="AV10" s="44"/>
      <c r="AW10" s="44"/>
      <c r="AX10" s="44"/>
      <c r="AY10" s="44"/>
      <c r="AZ10" s="44"/>
      <c r="BA10" s="44"/>
      <c r="BB10" s="44">
        <f>データ!X6</f>
        <v>1354.08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0oC+lCoqpzqqS1/z5qyzzShOeiyDQGWR38vtTMzMSNizzdMoF8KRELxu8k+mWmGeHFA4TaKEVEqwC+OzzkBFg==" saltValue="UECYFlRzC3lN8T/cwxWj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17</v>
      </c>
      <c r="F6" s="19">
        <f t="shared" si="3"/>
        <v>5</v>
      </c>
      <c r="G6" s="19">
        <f t="shared" si="3"/>
        <v>0</v>
      </c>
      <c r="H6" s="19" t="str">
        <f t="shared" si="3"/>
        <v>愛媛県　久万高原町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79.55</v>
      </c>
      <c r="P6" s="20">
        <f t="shared" si="3"/>
        <v>19.52</v>
      </c>
      <c r="Q6" s="20">
        <f t="shared" si="3"/>
        <v>100</v>
      </c>
      <c r="R6" s="20">
        <f t="shared" si="3"/>
        <v>3603</v>
      </c>
      <c r="S6" s="20">
        <f t="shared" si="3"/>
        <v>6889</v>
      </c>
      <c r="T6" s="20">
        <f t="shared" si="3"/>
        <v>583.69000000000005</v>
      </c>
      <c r="U6" s="20">
        <f t="shared" si="3"/>
        <v>11.8</v>
      </c>
      <c r="V6" s="20">
        <f t="shared" si="3"/>
        <v>1327</v>
      </c>
      <c r="W6" s="20">
        <f t="shared" si="3"/>
        <v>0.98</v>
      </c>
      <c r="X6" s="20">
        <f t="shared" si="3"/>
        <v>1354.08</v>
      </c>
      <c r="Y6" s="21" t="str">
        <f>IF(Y7="",NA(),Y7)</f>
        <v>-</v>
      </c>
      <c r="Z6" s="21" t="str">
        <f t="shared" ref="Z6:AH6" si="4">IF(Z7="",NA(),Z7)</f>
        <v>-</v>
      </c>
      <c r="AA6" s="21" t="str">
        <f t="shared" si="4"/>
        <v>-</v>
      </c>
      <c r="AB6" s="21">
        <f t="shared" si="4"/>
        <v>101.84</v>
      </c>
      <c r="AC6" s="21">
        <f t="shared" si="4"/>
        <v>101.24</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18.8</v>
      </c>
      <c r="AY6" s="21">
        <f t="shared" si="6"/>
        <v>13.31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23.45</v>
      </c>
      <c r="BU6" s="21">
        <f t="shared" si="8"/>
        <v>25.6</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819.26</v>
      </c>
      <c r="CF6" s="21">
        <f t="shared" si="9"/>
        <v>756.33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44.33</v>
      </c>
      <c r="CQ6" s="21">
        <f t="shared" si="10"/>
        <v>46.93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79.62</v>
      </c>
      <c r="DB6" s="21">
        <f t="shared" si="11"/>
        <v>79.349999999999994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53.27</v>
      </c>
      <c r="DM6" s="21">
        <f t="shared" si="12"/>
        <v>54.83</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383864</v>
      </c>
      <c r="D7" s="23">
        <v>46</v>
      </c>
      <c r="E7" s="23">
        <v>17</v>
      </c>
      <c r="F7" s="23">
        <v>5</v>
      </c>
      <c r="G7" s="23">
        <v>0</v>
      </c>
      <c r="H7" s="23" t="s">
        <v>96</v>
      </c>
      <c r="I7" s="23" t="s">
        <v>97</v>
      </c>
      <c r="J7" s="23" t="s">
        <v>98</v>
      </c>
      <c r="K7" s="23" t="s">
        <v>99</v>
      </c>
      <c r="L7" s="23" t="s">
        <v>100</v>
      </c>
      <c r="M7" s="23" t="s">
        <v>101</v>
      </c>
      <c r="N7" s="24" t="s">
        <v>102</v>
      </c>
      <c r="O7" s="24">
        <v>79.55</v>
      </c>
      <c r="P7" s="24">
        <v>19.52</v>
      </c>
      <c r="Q7" s="24">
        <v>100</v>
      </c>
      <c r="R7" s="24">
        <v>3603</v>
      </c>
      <c r="S7" s="24">
        <v>6889</v>
      </c>
      <c r="T7" s="24">
        <v>583.69000000000005</v>
      </c>
      <c r="U7" s="24">
        <v>11.8</v>
      </c>
      <c r="V7" s="24">
        <v>1327</v>
      </c>
      <c r="W7" s="24">
        <v>0.98</v>
      </c>
      <c r="X7" s="24">
        <v>1354.08</v>
      </c>
      <c r="Y7" s="24" t="s">
        <v>102</v>
      </c>
      <c r="Z7" s="24" t="s">
        <v>102</v>
      </c>
      <c r="AA7" s="24" t="s">
        <v>102</v>
      </c>
      <c r="AB7" s="24">
        <v>101.84</v>
      </c>
      <c r="AC7" s="24">
        <v>101.24</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18.8</v>
      </c>
      <c r="AY7" s="24">
        <v>13.31</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23.45</v>
      </c>
      <c r="BU7" s="24">
        <v>25.6</v>
      </c>
      <c r="BV7" s="24" t="s">
        <v>102</v>
      </c>
      <c r="BW7" s="24" t="s">
        <v>102</v>
      </c>
      <c r="BX7" s="24" t="s">
        <v>102</v>
      </c>
      <c r="BY7" s="24">
        <v>52.05</v>
      </c>
      <c r="BZ7" s="24">
        <v>47.96</v>
      </c>
      <c r="CA7" s="24">
        <v>54.51</v>
      </c>
      <c r="CB7" s="24" t="s">
        <v>102</v>
      </c>
      <c r="CC7" s="24" t="s">
        <v>102</v>
      </c>
      <c r="CD7" s="24" t="s">
        <v>102</v>
      </c>
      <c r="CE7" s="24">
        <v>819.26</v>
      </c>
      <c r="CF7" s="24">
        <v>756.33</v>
      </c>
      <c r="CG7" s="24" t="s">
        <v>102</v>
      </c>
      <c r="CH7" s="24" t="s">
        <v>102</v>
      </c>
      <c r="CI7" s="24" t="s">
        <v>102</v>
      </c>
      <c r="CJ7" s="24">
        <v>301.86</v>
      </c>
      <c r="CK7" s="24">
        <v>325.85000000000002</v>
      </c>
      <c r="CL7" s="24">
        <v>286.33</v>
      </c>
      <c r="CM7" s="24" t="s">
        <v>102</v>
      </c>
      <c r="CN7" s="24" t="s">
        <v>102</v>
      </c>
      <c r="CO7" s="24" t="s">
        <v>102</v>
      </c>
      <c r="CP7" s="24">
        <v>44.33</v>
      </c>
      <c r="CQ7" s="24">
        <v>46.93</v>
      </c>
      <c r="CR7" s="24" t="s">
        <v>102</v>
      </c>
      <c r="CS7" s="24" t="s">
        <v>102</v>
      </c>
      <c r="CT7" s="24" t="s">
        <v>102</v>
      </c>
      <c r="CU7" s="24">
        <v>46.25</v>
      </c>
      <c r="CV7" s="24">
        <v>45.32</v>
      </c>
      <c r="CW7" s="24">
        <v>49.92</v>
      </c>
      <c r="CX7" s="24" t="s">
        <v>102</v>
      </c>
      <c r="CY7" s="24" t="s">
        <v>102</v>
      </c>
      <c r="CZ7" s="24" t="s">
        <v>102</v>
      </c>
      <c r="DA7" s="24">
        <v>79.62</v>
      </c>
      <c r="DB7" s="24">
        <v>79.349999999999994</v>
      </c>
      <c r="DC7" s="24" t="s">
        <v>102</v>
      </c>
      <c r="DD7" s="24" t="s">
        <v>102</v>
      </c>
      <c r="DE7" s="24" t="s">
        <v>102</v>
      </c>
      <c r="DF7" s="24">
        <v>83.96</v>
      </c>
      <c r="DG7" s="24">
        <v>83.54</v>
      </c>
      <c r="DH7" s="24">
        <v>87.8</v>
      </c>
      <c r="DI7" s="24" t="s">
        <v>102</v>
      </c>
      <c r="DJ7" s="24" t="s">
        <v>102</v>
      </c>
      <c r="DK7" s="24" t="s">
        <v>102</v>
      </c>
      <c r="DL7" s="24">
        <v>53.27</v>
      </c>
      <c r="DM7" s="24">
        <v>54.83</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隆浩</cp:lastModifiedBy>
  <cp:lastPrinted>2026-02-03T04:52:27Z</cp:lastPrinted>
  <dcterms:created xsi:type="dcterms:W3CDTF">2025-12-23T06:23:20Z</dcterms:created>
  <dcterms:modified xsi:type="dcterms:W3CDTF">2026-02-03T05:57:11Z</dcterms:modified>
  <cp:category/>
</cp:coreProperties>
</file>