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ninomiya-naoto.KUMAKOGEN\Desktop\"/>
    </mc:Choice>
  </mc:AlternateContent>
  <xr:revisionPtr revIDLastSave="0" documentId="8_{1C3CCA3F-280C-4044-B6B7-2BBE1C8C9D1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AM37" i="10"/>
  <c r="C37" i="10"/>
  <c r="C36"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<sst xmlns="http://schemas.openxmlformats.org/spreadsheetml/2006/main" count="1165" uniqueCount="622">
  <si>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</si>
  <si>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</si>
  <si>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</si>
  <si>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</si>
  <si>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</si>
  <si>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</si>
  <si>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</si>
  <si>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</si>
  <si>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</si>
  <si>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</si>
  <si>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</si>
  <si>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</si>
  <si>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</si>
  <si>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</si>
  <si>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</si>
  <si>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</si>
  <si>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</si>
  <si>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</si>
  <si>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</si>
  <si>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</si>
  <si>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</si>
  <si>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</si>
  <si>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</si>
  <si>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</si>
  <si>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</si>
  <si>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</si>
  <si>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</si>
  <si>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</si>
  <si>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</si>
  <si>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</si>
  <si>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</si>
  <si>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</si>
  <si>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</si>
  <si>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</si>
  <si>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</si>
  <si>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</si>
  <si>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</si>
  <si>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</si>
  <si>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</si>
  <si>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</si>
  <si>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</si>
  <si>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</si>
  <si>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</si>
  <si>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</si>
  <si>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</si>
  <si>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</si>
  <si>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</si>
  <si>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</si>
  <si>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</si>
  <si>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</si>
  <si>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</si>
  <si>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</si>
  <si>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</si>
  <si>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</si>
  <si>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</si>
  <si>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</si>
  <si>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</si>
  <si>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</si>
  <si>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</si>
  <si>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</si>
  <si>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</si>
  <si>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</si>
  <si>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</si>
  <si>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</si>
  <si>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</si>
  <si>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</si>
  <si>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</si>
  <si>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</si>
  <si>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</si>
  <si>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</si>
  <si>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</si>
  <si>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</si>
  <si>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</si>
  <si>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</si>
  <si>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</si>
  <si>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</si>
  <si>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</si>
  <si>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</si>
  <si>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</si>
  <si>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</si>
  <si>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</si>
  <si>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</si>
  <si>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</si>
  <si>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</si>
  <si>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</si>
  <si>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</si>
  <si>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</si>
  <si>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</si>
  <si>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</si>
  <si>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</si>
  <si>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</si>
  <si>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</si>
  <si>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</si>
  <si>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</si>
  <si>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</si>
  <si>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</si>
  <si>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</si>
  <si>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</si>
  <si>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</si>
  <si>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</si>
  <si>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</si>
  <si>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</si>
  <si>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</si>
  <si>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</si>
  <si>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</si>
  <si>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</si>
  <si>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</si>
  <si>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</si>
  <si>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</si>
  <si>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</si>
  <si>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</si>
  <si>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</si>
  <si>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</si>
  <si>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</si>
  <si>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</si>
  <si>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</si>
  <si>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</si>
  <si>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</si>
  <si>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</si>
  <si>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</si>
  <si>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</si>
  <si>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</si>
  <si>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</si>
  <si>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</si>
  <si>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</si>
  <si>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</si>
  <si>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</si>
  <si>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</si>
  <si>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</si>
  <si>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</si>
  <si>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</si>
  <si>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</si>
  <si>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</si>
  <si>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</si>
  <si>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</si>
  <si>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</si>
  <si>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</si>
  <si>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</si>
  <si>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</si>
  <si>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</si>
  <si>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</si>
  <si>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</si>
  <si>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</si>
  <si>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</si>
  <si>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</si>
  <si>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</si>
  <si>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</si>
  <si>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</si>
  <si>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</si>
  <si>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</si>
  <si>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</si>
  <si>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</si>
  <si>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</si>
  <si>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</si>
  <si>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</si>
  <si>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</si>
  <si>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</si>
  <si>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浄化槽事業特別会計</t>
    <phoneticPr fontId="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</si>
  <si>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</si>
  <si>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</si>
  <si>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</si>
  <si>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</si>
  <si>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</si>
  <si>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</si>
  <si>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</si>
  <si>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</si>
  <si>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</si>
  <si>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</si>
  <si>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</si>
  <si>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</si>
  <si>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</si>
  <si>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</si>
  <si>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</si>
  <si>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</si>
  <si>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</si>
  <si>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</si>
  <si>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</si>
  <si>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</si>
  <si>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</si>
  <si>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</si>
  <si>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</si>
  <si>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</si>
  <si>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</si>
  <si>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</si>
  <si>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</si>
  <si>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</si>
  <si>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</si>
  <si>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</si>
  <si>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</si>
  <si>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</si>
  <si>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</si>
  <si>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</si>
  <si>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</si>
  <si>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</si>
  <si>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</si>
  <si>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</si>
  <si>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</si>
  <si>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</si>
  <si>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</si>
  <si>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</si>
  <si>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</si>
  <si>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</si>
  <si>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</si>
  <si>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</si>
  <si>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</si>
  <si>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</si>
  <si>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</si>
  <si>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</si>
  <si>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</si>
  <si>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</si>
  <si>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</si>
  <si>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</si>
  <si>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</si>
  <si>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</si>
  <si>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</si>
  <si>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</si>
  <si>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</si>
  <si>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</si>
  <si>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</si>
  <si>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</si>
  <si>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</si>
  <si>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</si>
  <si>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</si>
  <si>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</si>
  <si>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</si>
  <si>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</si>
  <si>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</si>
  <si>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</si>
  <si>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</si>
  <si>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</si>
  <si>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</si>
  <si>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</si>
  <si>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</si>
  <si>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</si>
  <si>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</si>
  <si>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</si>
  <si>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</si>
  <si>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</si>
  <si>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</si>
  <si>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</si>
  <si>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</si>
  <si>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</si>
  <si>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</si>
  <si>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</si>
  <si>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</si>
  <si>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</si>
  <si>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</si>
  <si>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</si>
  <si>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</si>
  <si>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</si>
  <si>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</si>
  <si>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</si>
  <si>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</si>
  <si>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</si>
  <si>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</si>
  <si>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</si>
  <si>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</si>
  <si>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</si>
  <si>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</si>
  <si>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</si>
  <si>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</si>
  <si>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</si>
  <si>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</si>
  <si>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</si>
  <si>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</si>
  <si>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</si>
  <si>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</si>
  <si>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</si>
  <si>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</si>
  <si>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</si>
  <si>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</si>
  <si>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</si>
  <si>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</si>
  <si>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</si>
  <si>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</si>
  <si>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</si>
  <si>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</si>
  <si>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</si>
  <si>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</si>
  <si>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</si>
  <si>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</si>
  <si>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</si>
  <si>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</si>
  <si>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</si>
  <si>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</si>
  <si>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</si>
  <si>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</si>
  <si>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</si>
  <si>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</si>
  <si>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</si>
  <si>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</si>
  <si>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</si>
  <si>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</si>
  <si>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</si>
  <si>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</si>
  <si>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</si>
  <si>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</si>
  <si>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</si>
  <si>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</si>
  <si>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</si>
  <si>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</si>
  <si>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</si>
  <si>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</si>
  <si>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</si>
  <si>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</si>
  <si>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</si>
  <si>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</si>
  <si>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</si>
  <si>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</si>
  <si>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</si>
  <si>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</si>
  <si>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</si>
  <si>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</si>
  <si>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</si>
  <si>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</si>
  <si>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</si>
  <si>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</si>
  <si>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</si>
  <si>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</si>
  <si>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</si>
  <si>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</si>
  <si>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</si>
  <si>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</si>
  <si>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</si>
  <si>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</si>
  <si>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</si>
  <si>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</si>
  <si>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</si>
  <si>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</si>
  <si>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</si>
  <si>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</si>
  <si>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</si>
  <si>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</si>
  <si>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</si>
  <si>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</si>
  <si>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</si>
  <si>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</si>
  <si>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</si>
  <si>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</si>
  <si>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</si>
  <si>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</si>
  <si>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</si>
  <si>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</si>
  <si>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</si>
  <si>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</si>
  <si>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</si>
  <si>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</si>
  <si>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</si>
  <si>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</si>
  <si>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</si>
  <si>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</si>
  <si>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</si>
  <si>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</si>
  <si>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</si>
  <si>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</si>
  <si>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</si>
  <si>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</si>
  <si>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</si>
  <si>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</si>
  <si>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</si>
  <si>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</si>
  <si>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</si>
  <si>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</si>
  <si>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</si>
  <si>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</si>
  <si>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</si>
  <si>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</si>
  <si>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</si>
  <si>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</si>
  <si>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</si>
  <si>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</si>
  <si>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</si>
  <si>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</si>
  <si>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</si>
  <si>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</si>
  <si>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</si>
  <si>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</si>
  <si>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</si>
  <si>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</si>
  <si>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</si>
  <si>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</si>
  <si>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</si>
  <si>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</si>
  <si>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</si>
  <si>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</si>
  <si>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</si>
  <si>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</si>
  <si>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</si>
  <si>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</si>
  <si>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</si>
  <si>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</si>
  <si>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</si>
  <si>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</si>
  <si>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</si>
  <si>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</si>
  <si>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</si>
  <si>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</si>
  <si>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</si>
  <si>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</si>
  <si>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</si>
  <si>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</si>
  <si>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</si>
  <si>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</si>
  <si>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</si>
  <si>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</si>
  <si>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</si>
  <si>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</si>
  <si>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</si>
  <si>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</si>
  <si>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</si>
  <si>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</si>
  <si>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</si>
  <si>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</si>
  <si>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</si>
  <si>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</si>
  <si>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</si>
  <si>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</si>
  <si>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</si>
  <si>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</si>
  <si>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</si>
  <si>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</si>
  <si>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</si>
  <si>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</si>
  <si>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</si>
  <si>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</si>
  <si>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</si>
  <si>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</si>
  <si>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</si>
  <si>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</si>
  <si>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</si>
  <si>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</si>
  <si>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</si>
  <si>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</si>
  <si>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</si>
  <si>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</si>
  <si>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</si>
  <si>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</si>
  <si>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</si>
  <si>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</si>
  <si>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</si>
  <si>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</si>
  <si>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</si>
  <si>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</si>
  <si>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</si>
  <si>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</si>
  <si>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</si>
  <si>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</si>
  <si>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</si>
  <si>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</si>
  <si>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</si>
  <si>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</si>
  <si>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</si>
  <si>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</si>
  <si>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</si>
  <si>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</si>
  <si>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</si>
  <si>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</si>
  <si>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</si>
  <si>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</si>
  <si>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</si>
  <si>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</si>
  <si>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</si>
  <si>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</si>
  <si>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</si>
  <si>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</si>
  <si>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</si>
  <si>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</si>
  <si>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</si>
  <si>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</si>
  <si>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</si>
  <si>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</si>
  <si>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</si>
  <si>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</si>
  <si>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</si>
  <si>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</si>
  <si>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</si>
  <si>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</si>
  <si>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</si>
  <si>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</si>
  <si>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</si>
  <si>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</si>
  <si>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</si>
  <si>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</si>
  <si>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</si>
  <si>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</si>
  <si>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</si>
  <si>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</si>
  <si>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</si>
  <si>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</si>
  <si>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</si>
  <si>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</si>
  <si>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</si>
  <si>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</si>
  <si>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</si>
  <si>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</si>
  <si>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</si>
  <si>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</si>
  <si>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</si>
  <si>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</si>
  <si>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</si>
  <si>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</si>
  <si>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</si>
  <si>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</si>
  <si>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</si>
  <si>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</si>
  <si>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</si>
  <si>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</si>
  <si>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</si>
  <si>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</si>
  <si>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</si>
  <si>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</si>
  <si>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</si>
  <si>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</si>
  <si>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</si>
  <si>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</si>
  <si>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</si>
  <si>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</si>
  <si>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</si>
  <si>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</si>
  <si>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</si>
  <si>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</si>
  <si>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</si>
  <si>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</si>
  <si>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</si>
  <si>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</si>
  <si>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</si>
  <si>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</si>
  <si>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</si>
  <si>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</si>
  <si>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</si>
  <si>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</si>
  <si>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</si>
  <si>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</si>
  <si>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</si>
  <si>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</si>
  <si>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</si>
  <si>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</si>
  <si>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</si>
  <si>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</si>
  <si>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</si>
  <si>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</si>
  <si>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</si>
  <si>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</si>
  <si>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</si>
  <si>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</si>
  <si>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</si>
  <si>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</si>
  <si>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</si>
  <si>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</si>
  <si>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</si>
  <si>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</si>
  <si>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</si>
  <si>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</si>
  <si>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</si>
  <si>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</si>
  <si>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</si>
  <si>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</si>
  <si>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</si>
  <si>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</si>
  <si>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</si>
  <si>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</si>
  <si>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</si>
  <si>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</si>
  <si>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</si>
  <si>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</si>
  <si>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</si>
  <si>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</si>
  <si>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</si>
  <si>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</si>
  <si>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</si>
  <si>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</si>
  <si>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</si>
  <si>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6.81</t>
  </si>
  <si>
    <t>▲ 3.60</t>
  </si>
  <si>
    <t>▲ 9.25</t>
  </si>
  <si>
    <t>▲ 2.17</t>
  </si>
  <si>
    <t>▲ 14.21</t>
  </si>
  <si>
    <t>浄化槽事業特別会計</t>
  </si>
  <si>
    <t>▲ 0.00</t>
  </si>
  <si>
    <t>一般会計</t>
  </si>
  <si>
    <t>病院事業会計</t>
  </si>
  <si>
    <t>老人保健施設事業会計</t>
  </si>
  <si>
    <t>簡易水道事業会計</t>
  </si>
  <si>
    <t>介護保険事業特別会計</t>
  </si>
  <si>
    <t>国民健康保険事業特別会計</t>
  </si>
  <si>
    <t>訪問看護事業特別会計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</si>
  <si>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</si>
  <si>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</si>
  <si>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</si>
  <si>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</si>
  <si>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</si>
  <si>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</si>
  <si>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</si>
  <si>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</si>
  <si>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</si>
  <si>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松山広域福祉施設事務組合　一般会計</t>
    <rPh sb="0" eb="2">
      <t>マツヤマ</t>
    </rPh>
    <rPh sb="2" eb="4">
      <t>コウイキ</t>
    </rPh>
    <rPh sb="4" eb="8">
      <t>フクシシセツ</t>
    </rPh>
    <rPh sb="8" eb="12">
      <t>ジムクミアイ</t>
    </rPh>
    <rPh sb="13" eb="17">
      <t>イッパンカイケイ</t>
    </rPh>
    <phoneticPr fontId="2"/>
  </si>
  <si>
    <t>松山広域福祉施設事務組合　公営企業会計</t>
    <rPh sb="0" eb="12">
      <t>マツヤマコウイキフクシシセツジムクミアイ</t>
    </rPh>
    <rPh sb="13" eb="19">
      <t>コウエイキギョウカイケイ</t>
    </rPh>
    <phoneticPr fontId="2"/>
  </si>
  <si>
    <t>愛媛県市町総合事務組合　退職手当事業分</t>
    <rPh sb="0" eb="11">
      <t>エヒメケンシチョウソウゴウジムクミアイ</t>
    </rPh>
    <rPh sb="12" eb="16">
      <t>タイショクテアテ</t>
    </rPh>
    <rPh sb="16" eb="18">
      <t>ジギョウ</t>
    </rPh>
    <rPh sb="18" eb="19">
      <t>ブン</t>
    </rPh>
    <phoneticPr fontId="2"/>
  </si>
  <si>
    <t>愛媛県市町総合事務組合　消防補償事業分</t>
    <rPh sb="0" eb="3">
      <t>エヒメケン</t>
    </rPh>
    <rPh sb="3" eb="7">
      <t>シマチソウゴウ</t>
    </rPh>
    <rPh sb="7" eb="11">
      <t>ジムクミアイ</t>
    </rPh>
    <rPh sb="12" eb="19">
      <t>ショウボウホショウジギョウブン</t>
    </rPh>
    <phoneticPr fontId="2"/>
  </si>
  <si>
    <t>愛媛県市町総合事務組合　交通災害事業分</t>
    <rPh sb="0" eb="3">
      <t>エヒメケン</t>
    </rPh>
    <rPh sb="3" eb="5">
      <t>シマチ</t>
    </rPh>
    <rPh sb="5" eb="11">
      <t>ソウゴウジムクミアイ</t>
    </rPh>
    <rPh sb="12" eb="16">
      <t>コウツウサイガイ</t>
    </rPh>
    <rPh sb="16" eb="19">
      <t>ジギョウブン</t>
    </rPh>
    <phoneticPr fontId="2"/>
  </si>
  <si>
    <t>愛媛県市町総合事務組合　自治会館事業分</t>
    <rPh sb="0" eb="3">
      <t>エヒメケン</t>
    </rPh>
    <rPh sb="3" eb="5">
      <t>シマチ</t>
    </rPh>
    <rPh sb="5" eb="7">
      <t>ソウゴウ</t>
    </rPh>
    <rPh sb="7" eb="11">
      <t>ジムクミアイ</t>
    </rPh>
    <rPh sb="12" eb="19">
      <t>ジチカイカンジギョウブン</t>
    </rPh>
    <phoneticPr fontId="2"/>
  </si>
  <si>
    <t>愛媛県市町総合事務組合　共通経費分</t>
    <rPh sb="0" eb="3">
      <t>エヒメケン</t>
    </rPh>
    <rPh sb="3" eb="5">
      <t>シマチ</t>
    </rPh>
    <rPh sb="5" eb="7">
      <t>ソウゴウ</t>
    </rPh>
    <rPh sb="7" eb="11">
      <t>ジムクミアイ</t>
    </rPh>
    <rPh sb="12" eb="14">
      <t>キョウツウ</t>
    </rPh>
    <rPh sb="14" eb="17">
      <t>ケイヒブン</t>
    </rPh>
    <phoneticPr fontId="2"/>
  </si>
  <si>
    <t>愛媛地方税滞納整理機構</t>
    <rPh sb="0" eb="2">
      <t>エヒメ</t>
    </rPh>
    <rPh sb="2" eb="5">
      <t>チホウゼイ</t>
    </rPh>
    <rPh sb="5" eb="11">
      <t>タイノウセイリキコウ</t>
    </rPh>
    <phoneticPr fontId="2"/>
  </si>
  <si>
    <t>愛媛県後期高齢者医療広域連合　一般会計</t>
    <rPh sb="0" eb="3">
      <t>エヒメケン</t>
    </rPh>
    <rPh sb="3" eb="8">
      <t>コウキコウレイシャ</t>
    </rPh>
    <rPh sb="8" eb="14">
      <t>イリョウコウイキレンゴウ</t>
    </rPh>
    <rPh sb="15" eb="19">
      <t>イッパンカイケイ</t>
    </rPh>
    <phoneticPr fontId="2"/>
  </si>
  <si>
    <t>愛媛県後期高齢者医療広域連合　後期高齢者医療特別会計</t>
    <rPh sb="0" eb="3">
      <t>エヒメケン</t>
    </rPh>
    <rPh sb="3" eb="8">
      <t>コウキコウレイシャ</t>
    </rPh>
    <rPh sb="8" eb="14">
      <t>イリョウコウイキレンゴウ</t>
    </rPh>
    <rPh sb="15" eb="20">
      <t>コウキコウレイシャ</t>
    </rPh>
    <rPh sb="20" eb="22">
      <t>イリョウ</t>
    </rPh>
    <rPh sb="22" eb="26">
      <t>トクベツカイケイ</t>
    </rPh>
    <phoneticPr fontId="2"/>
  </si>
  <si>
    <t>愛媛県市町総合事務組合　議員公務災害事業分</t>
    <rPh sb="0" eb="3">
      <t>エヒメケン</t>
    </rPh>
    <rPh sb="3" eb="5">
      <t>シマチ</t>
    </rPh>
    <rPh sb="5" eb="11">
      <t>ソウゴウジムクミアイ</t>
    </rPh>
    <rPh sb="12" eb="21">
      <t>ギインコウムサイガイジギョウブン</t>
    </rPh>
    <phoneticPr fontId="2"/>
  </si>
  <si>
    <t>-</t>
    <phoneticPr fontId="2"/>
  </si>
  <si>
    <t>農林業担い手育成確保対策事業地域振興基金</t>
  </si>
  <si>
    <t>防災減災基金</t>
  </si>
  <si>
    <t>公共施設等総合管理基金</t>
  </si>
  <si>
    <t>まちづくり地域振興基金</t>
  </si>
  <si>
    <t>環境保全基金</t>
  </si>
  <si>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</si>
  <si>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</si>
  <si>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</si>
  <si>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</si>
  <si>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株式会社さんさん久万高原</t>
    <rPh sb="0" eb="2">
      <t>カブシキ</t>
    </rPh>
    <rPh sb="2" eb="4">
      <t>カイシャ</t>
    </rPh>
    <rPh sb="8" eb="10">
      <t>クマ</t>
    </rPh>
    <rPh sb="10" eb="12">
      <t>コウゲン</t>
    </rPh>
    <phoneticPr fontId="2"/>
  </si>
  <si>
    <t>株式会社林業商社天空の森</t>
  </si>
  <si>
    <t>松山衛生事務組合</t>
    <rPh sb="0" eb="2">
      <t>マツヤマ</t>
    </rPh>
    <rPh sb="2" eb="8">
      <t>エイセイジムクミアイ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</si>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</sst>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3" applyProtection="1">
      <alignment vertical="center"/>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C64B-4C9C-A21B-DC702FA363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78474</c:v>
                </c:pt>
                <c:pt idx="1">
                  <c:v>202382</c:v>
                </c:pt>
                <c:pt idx="2">
                  <c:v>121483</c:v>
                </c:pt>
                <c:pt idx="3">
                  <c:v>215447</c:v>
                </c:pt>
                <c:pt idx="4">
                  <c:v>125823</c:v>
                </c:pt>
              </c:numCache>
            </c:numRef>
          </c:val>
          <c:smooth val="0"/>
          <c:extLst>
            <c:ext xmlns:c16="http://schemas.microsoft.com/office/drawing/2014/chart" uri="{C3380CC4-5D6E-409C-BE32-E72D297353CC}">
              <c16:uniqueId val="{00000001-C64B-4C9C-A21B-DC702FA363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11.93</c:v>
                </c:pt>
                <c:pt idx="1">
                  <c:v>16.34</c:v>
                </c:pt>
                <c:pt idx="2">
                  <c:v>11.76</c:v>
                </c:pt>
                <c:pt idx="3">
                  <c:v>13.78</c:v>
                </c:pt>
                <c:pt idx="4">
                  <c:v>13.35</c:v>
                </c:pt>
              </c:numCache>
            </c:numRef>
          </c:val>
          <c:extLst>
            <c:ext xmlns:c16="http://schemas.microsoft.com/office/drawing/2014/chart" uri="{C3380CC4-5D6E-409C-BE32-E72D297353CC}">
              <c16:uniqueId val="{00000000-E6A5-4907-BCF4-158A1EDA99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65.52</c:v>
                </c:pt>
                <c:pt idx="1">
                  <c:v>63.93</c:v>
                </c:pt>
                <c:pt idx="2">
                  <c:v>64.06</c:v>
                </c:pt>
                <c:pt idx="3">
                  <c:v>62.68</c:v>
                </c:pt>
                <c:pt idx="4">
                  <c:v>58.48</c:v>
                </c:pt>
              </c:numCache>
            </c:numRef>
          </c:val>
          <c:extLst>
            <c:ext xmlns:c16="http://schemas.microsoft.com/office/drawing/2014/chart" uri="{C3380CC4-5D6E-409C-BE32-E72D297353CC}">
              <c16:uniqueId val="{00000001-E6A5-4907-BCF4-158A1EDA99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-6.81</c:v>
                </c:pt>
                <c:pt idx="1">
                  <c:v>-3.6</c:v>
                </c:pt>
                <c:pt idx="2">
                  <c:v>-9.25</c:v>
                </c:pt>
                <c:pt idx="3">
                  <c:v>-2.17</c:v>
                </c:pt>
                <c:pt idx="4">
                  <c:v>-14.21</c:v>
                </c:pt>
              </c:numCache>
            </c:numRef>
          </c:val>
          <c:smooth val="0"/>
          <c:extLst>
            <c:ext xmlns:c16="http://schemas.microsoft.com/office/drawing/2014/chart" uri="{C3380CC4-5D6E-409C-BE32-E72D297353CC}">
              <c16:uniqueId val="{00000002-E6A5-4907-BCF4-158A1EDA99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0.91</c:v>
                </c:pt>
                <c:pt idx="2">
                  <c:v>#N/A</c:v>
                </c:pt>
                <c:pt idx="3">
                  <c:v>0.71</c:v>
                </c:pt>
                <c:pt idx="4">
                  <c:v>#N/A</c:v>
                </c:pt>
                <c:pt idx="5">
                  <c:v>0.89</c:v>
                </c:pt>
                <c:pt idx="6">
                  <c:v>#N/A</c:v>
                </c:pt>
                <c:pt idx="7">
                  <c:v>1.1499999999999999</c:v>
                </c:pt>
                <c:pt idx="8">
                  <c:v>#N/A</c:v>
                </c:pt>
                <c:pt idx="9">
                  <c:v>1.1399999999999999</c:v>
                </c:pt>
              </c:numCache>
            </c:numRef>
          </c:val>
          <c:extLst>
            <c:ext xmlns:c16="http://schemas.microsoft.com/office/drawing/2014/chart" uri="{C3380CC4-5D6E-409C-BE32-E72D297353CC}">
              <c16:uniqueId val="{00000000-DEF2-4AF9-B88B-6FF96297C6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2-4AF9-B88B-6FF96297C64A}"/>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0.27</c:v>
                </c:pt>
                <c:pt idx="4">
                  <c:v>#N/A</c:v>
                </c:pt>
                <c:pt idx="5">
                  <c:v>0.6</c:v>
                </c:pt>
                <c:pt idx="6">
                  <c:v>#N/A</c:v>
                </c:pt>
                <c:pt idx="7">
                  <c:v>0.82</c:v>
                </c:pt>
                <c:pt idx="8">
                  <c:v>#N/A</c:v>
                </c:pt>
                <c:pt idx="9">
                  <c:v>0.77</c:v>
                </c:pt>
              </c:numCache>
            </c:numRef>
          </c:val>
          <c:extLst>
            <c:ext xmlns:c16="http://schemas.microsoft.com/office/drawing/2014/chart" uri="{C3380CC4-5D6E-409C-BE32-E72D297353CC}">
              <c16:uniqueId val="{00000002-DEF2-4AF9-B88B-6FF96297C64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2.38</c:v>
                </c:pt>
                <c:pt idx="2">
                  <c:v>#N/A</c:v>
                </c:pt>
                <c:pt idx="3">
                  <c:v>1.45</c:v>
                </c:pt>
                <c:pt idx="4">
                  <c:v>#N/A</c:v>
                </c:pt>
                <c:pt idx="5">
                  <c:v>0.97</c:v>
                </c:pt>
                <c:pt idx="6">
                  <c:v>#N/A</c:v>
                </c:pt>
                <c:pt idx="7">
                  <c:v>0.75</c:v>
                </c:pt>
                <c:pt idx="8">
                  <c:v>#N/A</c:v>
                </c:pt>
                <c:pt idx="9">
                  <c:v>0.82</c:v>
                </c:pt>
              </c:numCache>
            </c:numRef>
          </c:val>
          <c:extLst>
            <c:ext xmlns:c16="http://schemas.microsoft.com/office/drawing/2014/chart" uri="{C3380CC4-5D6E-409C-BE32-E72D297353CC}">
              <c16:uniqueId val="{00000003-DEF2-4AF9-B88B-6FF96297C64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0.06</c:v>
                </c:pt>
                <c:pt idx="4">
                  <c:v>#N/A</c:v>
                </c:pt>
                <c:pt idx="5">
                  <c:v>0.42</c:v>
                </c:pt>
                <c:pt idx="6">
                  <c:v>#N/A</c:v>
                </c:pt>
                <c:pt idx="7">
                  <c:v>1.85</c:v>
                </c:pt>
                <c:pt idx="8">
                  <c:v>#N/A</c:v>
                </c:pt>
                <c:pt idx="9">
                  <c:v>2.27</c:v>
                </c:pt>
              </c:numCache>
            </c:numRef>
          </c:val>
          <c:extLst>
            <c:ext xmlns:c16="http://schemas.microsoft.com/office/drawing/2014/chart" uri="{C3380CC4-5D6E-409C-BE32-E72D297353CC}">
              <c16:uniqueId val="{00000004-DEF2-4AF9-B88B-6FF96297C64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1.39</c:v>
                </c:pt>
                <c:pt idx="4">
                  <c:v>#N/A</c:v>
                </c:pt>
                <c:pt idx="5">
                  <c:v>1.87</c:v>
                </c:pt>
                <c:pt idx="6">
                  <c:v>#N/A</c:v>
                </c:pt>
                <c:pt idx="7">
                  <c:v>1.65</c:v>
                </c:pt>
                <c:pt idx="8">
                  <c:v>#N/A</c:v>
                </c:pt>
                <c:pt idx="9">
                  <c:v>2.71</c:v>
                </c:pt>
              </c:numCache>
            </c:numRef>
          </c:val>
          <c:extLst>
            <c:ext xmlns:c16="http://schemas.microsoft.com/office/drawing/2014/chart" uri="{C3380CC4-5D6E-409C-BE32-E72D297353CC}">
              <c16:uniqueId val="{00000005-DEF2-4AF9-B88B-6FF96297C64A}"/>
            </c:ext>
          </c:extLst>
        </c:ser>
        <c:ser>
          <c:idx val="6"/>
          <c:order val="6"/>
          <c:tx>
            <c:strRef>
              <c:f>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5.61</c:v>
                </c:pt>
                <c:pt idx="2">
                  <c:v>#N/A</c:v>
                </c:pt>
                <c:pt idx="3">
                  <c:v>5.44</c:v>
                </c:pt>
                <c:pt idx="4">
                  <c:v>#N/A</c:v>
                </c:pt>
                <c:pt idx="5">
                  <c:v>5.22</c:v>
                </c:pt>
                <c:pt idx="6">
                  <c:v>#N/A</c:v>
                </c:pt>
                <c:pt idx="7">
                  <c:v>5.12</c:v>
                </c:pt>
                <c:pt idx="8">
                  <c:v>#N/A</c:v>
                </c:pt>
                <c:pt idx="9">
                  <c:v>5.16</c:v>
                </c:pt>
              </c:numCache>
            </c:numRef>
          </c:val>
          <c:extLst>
            <c:ext xmlns:c16="http://schemas.microsoft.com/office/drawing/2014/chart" uri="{C3380CC4-5D6E-409C-BE32-E72D297353CC}">
              <c16:uniqueId val="{00000006-DEF2-4AF9-B88B-6FF96297C64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10.83</c:v>
                </c:pt>
                <c:pt idx="2">
                  <c:v>#N/A</c:v>
                </c:pt>
                <c:pt idx="3">
                  <c:v>11.49</c:v>
                </c:pt>
                <c:pt idx="4">
                  <c:v>#N/A</c:v>
                </c:pt>
                <c:pt idx="5">
                  <c:v>11.37</c:v>
                </c:pt>
                <c:pt idx="6">
                  <c:v>#N/A</c:v>
                </c:pt>
                <c:pt idx="7">
                  <c:v>10.37</c:v>
                </c:pt>
                <c:pt idx="8">
                  <c:v>#N/A</c:v>
                </c:pt>
                <c:pt idx="9">
                  <c:v>11.07</c:v>
                </c:pt>
              </c:numCache>
            </c:numRef>
          </c:val>
          <c:extLst>
            <c:ext xmlns:c16="http://schemas.microsoft.com/office/drawing/2014/chart" uri="{C3380CC4-5D6E-409C-BE32-E72D297353CC}">
              <c16:uniqueId val="{00000007-DEF2-4AF9-B88B-6FF96297C6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11.62</c:v>
                </c:pt>
                <c:pt idx="2">
                  <c:v>#N/A</c:v>
                </c:pt>
                <c:pt idx="3">
                  <c:v>16.14</c:v>
                </c:pt>
                <c:pt idx="4">
                  <c:v>#N/A</c:v>
                </c:pt>
                <c:pt idx="5">
                  <c:v>11.64</c:v>
                </c:pt>
                <c:pt idx="6">
                  <c:v>#N/A</c:v>
                </c:pt>
                <c:pt idx="7">
                  <c:v>13.71</c:v>
                </c:pt>
                <c:pt idx="8">
                  <c:v>#N/A</c:v>
                </c:pt>
                <c:pt idx="9">
                  <c:v>12.84</c:v>
                </c:pt>
              </c:numCache>
            </c:numRef>
          </c:val>
          <c:extLst>
            <c:ext xmlns:c16="http://schemas.microsoft.com/office/drawing/2014/chart" uri="{C3380CC4-5D6E-409C-BE32-E72D297353CC}">
              <c16:uniqueId val="{00000008-DEF2-4AF9-B88B-6FF96297C64A}"/>
            </c:ext>
          </c:extLst>
        </c:ser>
        <c:ser>
          <c:idx val="9"/>
          <c:order val="9"/>
          <c:tx>
            <c:strRef>
              <c:f>データシート!$A$36</c:f>
              <c:strCache>
                <c:ptCount val="1"/>
                <c:pt idx="0">
                  <c:v>浄化槽事業特別会計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0.06</c:v>
                </c:pt>
                <c:pt idx="2">
                  <c:v>#N/A</c:v>
                </c:pt>
                <c:pt idx="3">
                  <c:v>0.06</c:v>
                </c:pt>
                <c:pt idx="4">
                  <c:v>#N/A</c:v>
                </c:pt>
                <c:pt idx="5">
                  <c:v>0.04</c:v>
                </c:pt>
                <c:pt idx="6">
                  <c:v>#N/A</c:v>
                </c:pt>
                <c:pt idx="7">
                  <c:v>0.06</c:v>
                </c:pt>
                <c:pt idx="8">
                  <c:v>#N/A</c:v>
                </c:pt>
                <c:pt idx="9">
                  <c:v>0</c:v>
                </c:pt>
              </c:numCache>
            </c:numRef>
          </c:val>
          <c:extLst>
            <c:ext xmlns:c16="http://schemas.microsoft.com/office/drawing/2014/chart" uri="{C3380CC4-5D6E-409C-BE32-E72D297353CC}">
              <c16:uniqueId val="{00000009-DEF2-4AF9-B88B-6FF96297C6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1076</c:v>
                </c:pt>
                <c:pt idx="5">
                  <c:v>1012</c:v>
                </c:pt>
                <c:pt idx="8">
                  <c:v>958</c:v>
                </c:pt>
                <c:pt idx="11">
                  <c:v>923</c:v>
                </c:pt>
                <c:pt idx="14">
                  <c:v>904</c:v>
                </c:pt>
              </c:numCache>
            </c:numRef>
          </c:val>
          <c:extLst>
            <c:ext xmlns:c16="http://schemas.microsoft.com/office/drawing/2014/chart" uri="{C3380CC4-5D6E-409C-BE32-E72D297353CC}">
              <c16:uniqueId val="{00000000-D687-49E9-A6BE-7BA52BB491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87-49E9-A6BE-7BA52BB491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15</c:v>
                </c:pt>
                <c:pt idx="9">
                  <c:v>15</c:v>
                </c:pt>
                <c:pt idx="12">
                  <c:v>15</c:v>
                </c:pt>
              </c:numCache>
            </c:numRef>
          </c:val>
          <c:extLst>
            <c:ext xmlns:c16="http://schemas.microsoft.com/office/drawing/2014/chart" uri="{C3380CC4-5D6E-409C-BE32-E72D297353CC}">
              <c16:uniqueId val="{00000002-D687-49E9-A6BE-7BA52BB491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3-D687-49E9-A6BE-7BA52BB491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628</c:v>
                </c:pt>
                <c:pt idx="3">
                  <c:v>605</c:v>
                </c:pt>
                <c:pt idx="6">
                  <c:v>622</c:v>
                </c:pt>
                <c:pt idx="9">
                  <c:v>589</c:v>
                </c:pt>
                <c:pt idx="12">
                  <c:v>572</c:v>
                </c:pt>
              </c:numCache>
            </c:numRef>
          </c:val>
          <c:extLst>
            <c:ext xmlns:c16="http://schemas.microsoft.com/office/drawing/2014/chart" uri="{C3380CC4-5D6E-409C-BE32-E72D297353CC}">
              <c16:uniqueId val="{00000004-D687-49E9-A6BE-7BA52BB491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87-49E9-A6BE-7BA52BB491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87-49E9-A6BE-7BA52BB491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981</c:v>
                </c:pt>
                <c:pt idx="3">
                  <c:v>896</c:v>
                </c:pt>
                <c:pt idx="6">
                  <c:v>817</c:v>
                </c:pt>
                <c:pt idx="9">
                  <c:v>827</c:v>
                </c:pt>
                <c:pt idx="12">
                  <c:v>825</c:v>
                </c:pt>
              </c:numCache>
            </c:numRef>
          </c:val>
          <c:extLst>
            <c:ext xmlns:c16="http://schemas.microsoft.com/office/drawing/2014/chart" uri="{C3380CC4-5D6E-409C-BE32-E72D297353CC}">
              <c16:uniqueId val="{00000007-D687-49E9-A6BE-7BA52BB491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549</c:v>
                </c:pt>
                <c:pt idx="2">
                  <c:v>#N/A</c:v>
                </c:pt>
                <c:pt idx="3">
                  <c:v>#N/A</c:v>
                </c:pt>
                <c:pt idx="4">
                  <c:v>505</c:v>
                </c:pt>
                <c:pt idx="5">
                  <c:v>#N/A</c:v>
                </c:pt>
                <c:pt idx="6">
                  <c:v>#N/A</c:v>
                </c:pt>
                <c:pt idx="7">
                  <c:v>496</c:v>
                </c:pt>
                <c:pt idx="8">
                  <c:v>#N/A</c:v>
                </c:pt>
                <c:pt idx="9">
                  <c:v>#N/A</c:v>
                </c:pt>
                <c:pt idx="10">
                  <c:v>508</c:v>
                </c:pt>
                <c:pt idx="11">
                  <c:v>#N/A</c:v>
                </c:pt>
                <c:pt idx="12">
                  <c:v>#N/A</c:v>
                </c:pt>
                <c:pt idx="13">
                  <c:v>515</c:v>
                </c:pt>
                <c:pt idx="14">
                  <c:v>#N/A</c:v>
                </c:pt>
              </c:numCache>
            </c:numRef>
          </c:val>
          <c:smooth val="0"/>
          <c:extLst>
            <c:ext xmlns:c16="http://schemas.microsoft.com/office/drawing/2014/chart" uri="{C3380CC4-5D6E-409C-BE32-E72D297353CC}">
              <c16:uniqueId val="{00000008-D687-49E9-A6BE-7BA52BB491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8913</c:v>
                </c:pt>
                <c:pt idx="5">
                  <c:v>8983</c:v>
                </c:pt>
                <c:pt idx="8">
                  <c:v>9277</c:v>
                </c:pt>
                <c:pt idx="11">
                  <c:v>9201</c:v>
                </c:pt>
                <c:pt idx="14">
                  <c:v>8787</c:v>
                </c:pt>
              </c:numCache>
            </c:numRef>
          </c:val>
          <c:extLst>
            <c:ext xmlns:c16="http://schemas.microsoft.com/office/drawing/2014/chart" uri="{C3380CC4-5D6E-409C-BE32-E72D297353CC}">
              <c16:uniqueId val="{00000000-849E-4464-83F0-9E377D0496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c:v>
                </c:pt>
                <c:pt idx="5">
                  <c:v>80</c:v>
                </c:pt>
                <c:pt idx="8">
                  <c:v>62</c:v>
                </c:pt>
                <c:pt idx="11">
                  <c:v>38</c:v>
                </c:pt>
                <c:pt idx="14">
                  <c:v>63</c:v>
                </c:pt>
              </c:numCache>
            </c:numRef>
          </c:val>
          <c:extLst>
            <c:ext xmlns:c16="http://schemas.microsoft.com/office/drawing/2014/chart" uri="{C3380CC4-5D6E-409C-BE32-E72D297353CC}">
              <c16:uniqueId val="{00000001-849E-4464-83F0-9E377D0496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6532</c:v>
                </c:pt>
                <c:pt idx="5">
                  <c:v>6167</c:v>
                </c:pt>
                <c:pt idx="8">
                  <c:v>6147</c:v>
                </c:pt>
                <c:pt idx="11">
                  <c:v>6070</c:v>
                </c:pt>
                <c:pt idx="14">
                  <c:v>5623</c:v>
                </c:pt>
              </c:numCache>
            </c:numRef>
          </c:val>
          <c:extLst>
            <c:ext xmlns:c16="http://schemas.microsoft.com/office/drawing/2014/chart" uri="{C3380CC4-5D6E-409C-BE32-E72D297353CC}">
              <c16:uniqueId val="{00000002-849E-4464-83F0-9E377D0496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E-4464-83F0-9E377D0496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9E-4464-83F0-9E377D0496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9E-4464-83F0-9E377D0496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1258</c:v>
                </c:pt>
                <c:pt idx="3">
                  <c:v>1191</c:v>
                </c:pt>
                <c:pt idx="6">
                  <c:v>1164</c:v>
                </c:pt>
                <c:pt idx="9">
                  <c:v>1143</c:v>
                </c:pt>
                <c:pt idx="12">
                  <c:v>1128</c:v>
                </c:pt>
              </c:numCache>
            </c:numRef>
          </c:val>
          <c:extLst>
            <c:ext xmlns:c16="http://schemas.microsoft.com/office/drawing/2014/chart" uri="{C3380CC4-5D6E-409C-BE32-E72D297353CC}">
              <c16:uniqueId val="{00000006-849E-4464-83F0-9E377D0496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90</c:v>
                </c:pt>
              </c:numCache>
            </c:numRef>
          </c:val>
          <c:extLst>
            <c:ext xmlns:c16="http://schemas.microsoft.com/office/drawing/2014/chart" uri="{C3380CC4-5D6E-409C-BE32-E72D297353CC}">
              <c16:uniqueId val="{00000007-849E-4464-83F0-9E377D0496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4807</c:v>
                </c:pt>
                <c:pt idx="3">
                  <c:v>4509</c:v>
                </c:pt>
                <c:pt idx="6">
                  <c:v>4072</c:v>
                </c:pt>
                <c:pt idx="9">
                  <c:v>3541</c:v>
                </c:pt>
                <c:pt idx="12">
                  <c:v>3069</c:v>
                </c:pt>
              </c:numCache>
            </c:numRef>
          </c:val>
          <c:extLst>
            <c:ext xmlns:c16="http://schemas.microsoft.com/office/drawing/2014/chart" uri="{C3380CC4-5D6E-409C-BE32-E72D297353CC}">
              <c16:uniqueId val="{00000008-849E-4464-83F0-9E377D0496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93</c:v>
                </c:pt>
                <c:pt idx="3">
                  <c:v>77</c:v>
                </c:pt>
                <c:pt idx="6">
                  <c:v>59</c:v>
                </c:pt>
                <c:pt idx="9">
                  <c:v>44</c:v>
                </c:pt>
                <c:pt idx="12">
                  <c:v>30</c:v>
                </c:pt>
              </c:numCache>
            </c:numRef>
          </c:val>
          <c:extLst>
            <c:ext xmlns:c16="http://schemas.microsoft.com/office/drawing/2014/chart" uri="{C3380CC4-5D6E-409C-BE32-E72D297353CC}">
              <c16:uniqueId val="{00000009-849E-4464-83F0-9E377D0496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8190</c:v>
                </c:pt>
                <c:pt idx="3">
                  <c:v>8742</c:v>
                </c:pt>
                <c:pt idx="6">
                  <c:v>8841</c:v>
                </c:pt>
                <c:pt idx="9">
                  <c:v>9425</c:v>
                </c:pt>
                <c:pt idx="12">
                  <c:v>9330</c:v>
                </c:pt>
              </c:numCache>
            </c:numRef>
          </c:val>
          <c:extLst>
            <c:ext xmlns:c16="http://schemas.microsoft.com/office/drawing/2014/chart" uri="{C3380CC4-5D6E-409C-BE32-E72D297353CC}">
              <c16:uniqueId val="{0000000A-849E-4464-83F0-9E377D0496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9E-4464-83F0-9E377D0496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3699</c:v>
                </c:pt>
                <c:pt idx="1">
                  <c:v>3761</c:v>
                </c:pt>
                <c:pt idx="2">
                  <c:v>3404</c:v>
                </c:pt>
              </c:numCache>
            </c:numRef>
          </c:val>
          <c:extLst>
            <c:ext xmlns:c16="http://schemas.microsoft.com/office/drawing/2014/chart" uri="{C3380CC4-5D6E-409C-BE32-E72D297353CC}">
              <c16:uniqueId val="{00000000-6EC7-46E6-95F9-F669678256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197</c:v>
                </c:pt>
                <c:pt idx="1">
                  <c:v>249</c:v>
                </c:pt>
                <c:pt idx="2">
                  <c:v>249</c:v>
                </c:pt>
              </c:numCache>
            </c:numRef>
          </c:val>
          <c:extLst>
            <c:ext xmlns:c16="http://schemas.microsoft.com/office/drawing/2014/chart" uri="{C3380CC4-5D6E-409C-BE32-E72D297353CC}">
              <c16:uniqueId val="{00000001-6EC7-46E6-95F9-F669678256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2073</c:v>
                </c:pt>
                <c:pt idx="1">
                  <c:v>1878</c:v>
                </c:pt>
                <c:pt idx="2">
                  <c:v>1755</c:v>
                </c:pt>
              </c:numCache>
            </c:numRef>
          </c:val>
          <c:extLst>
            <c:ext xmlns:c16="http://schemas.microsoft.com/office/drawing/2014/chart" uri="{C3380CC4-5D6E-409C-BE32-E72D297353CC}">
              <c16:uniqueId val="{00000002-6EC7-46E6-95F9-F669678256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ヵ年平均では前年度より</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ポイント低下し</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％となった。元利償還額が令和元年度時から</a:t>
          </a:r>
          <a:r>
            <a:rPr kumimoji="1" lang="en-US" altLang="ja-JP" sz="1200">
              <a:latin typeface="ＭＳ ゴシック" pitchFamily="49" charset="-128"/>
              <a:ea typeface="ＭＳ ゴシック" pitchFamily="49" charset="-128"/>
            </a:rPr>
            <a:t>71,211</a:t>
          </a:r>
          <a:r>
            <a:rPr kumimoji="1" lang="ja-JP" altLang="en-US" sz="1200">
              <a:latin typeface="ＭＳ ゴシック" pitchFamily="49" charset="-128"/>
              <a:ea typeface="ＭＳ ゴシック" pitchFamily="49" charset="-128"/>
            </a:rPr>
            <a:t>千円の減となり、標準財政規模は令和元年度時より</a:t>
          </a:r>
          <a:r>
            <a:rPr kumimoji="1" lang="en-US" altLang="ja-JP" sz="1200">
              <a:latin typeface="ＭＳ ゴシック" pitchFamily="49" charset="-128"/>
              <a:ea typeface="ＭＳ ゴシック" pitchFamily="49" charset="-128"/>
            </a:rPr>
            <a:t>237,362</a:t>
          </a:r>
          <a:r>
            <a:rPr kumimoji="1" lang="ja-JP" altLang="en-US" sz="1200">
              <a:latin typeface="ＭＳ ゴシック" pitchFamily="49" charset="-128"/>
              <a:ea typeface="ＭＳ ゴシック" pitchFamily="49" charset="-128"/>
            </a:rPr>
            <a:t>千円の大幅増となったため、</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ヵ年平均は改善した。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単年度では、病院事業会計の元利償還が進んだことによる繰入金の減等により（</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）は減少したものの、災害復旧費等に係る基準財政需要額の減等による（</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）の減少幅が（</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）の減少幅よりも大きいため、分子が増加した。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引き続き借入限度額を遵守するなど起債の抑制を継続し健全化に努める。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本町においては、実質公債費比率の算定に用いる満期一括償還地方債の償還の財源として積み立てた額の該当はない。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令和３年度は防災情報伝達システム整備等の大型事業が重なったことで借入額が増加し地方債残高も増加となっていたが、令和４年度の借入額は前年度と比較して</a:t>
          </a:r>
          <a:r>
            <a:rPr kumimoji="1" lang="en-US" altLang="ja-JP" sz="1400">
              <a:latin typeface="ＭＳ ゴシック" pitchFamily="49" charset="-128"/>
              <a:ea typeface="ＭＳ ゴシック" pitchFamily="49" charset="-128"/>
            </a:rPr>
            <a:t>676,800</a:t>
          </a:r>
          <a:r>
            <a:rPr kumimoji="1" lang="ja-JP" altLang="en-US" sz="1400">
              <a:latin typeface="ＭＳ ゴシック" pitchFamily="49" charset="-128"/>
              <a:ea typeface="ＭＳ ゴシック" pitchFamily="49" charset="-128"/>
            </a:rPr>
            <a:t>千円減少し、同時に借入額より償還額が上回ったことにより地方債現在高が減少した。</a:t>
          </a:r>
        </a:p>
        <a:p>
          <a:r>
            <a:rPr kumimoji="1" lang="ja-JP" altLang="en-US" sz="1400">
              <a:latin typeface="ＭＳ ゴシック" pitchFamily="49" charset="-128"/>
              <a:ea typeface="ＭＳ ゴシック" pitchFamily="49" charset="-128"/>
            </a:rPr>
            <a:t>　今後においても普通交付税や充当可能基金が減少する見込みであるが、引き続き将来負担比率の健全化を図っていく。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基金全体で残高のピークが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年度からは減少に転じ、その後は減少傾向にある。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これは、予算編成時の財源不足分が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から生じ、その補填のために財政調整基金の繰り入れが必要となってきたことと、近年の自然災害の増加に伴う復旧費に基金を充てたことによるものである。また、特定目的基金は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Reach-DSL</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設備撤去工事、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屋内プール改修工事、農業用水路等長寿命化・防災減災事業等の充当のため取り崩しを行っており、総額で減少してきている。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過疎化により自主財源が乏しい上、町の主要財源の交付税が人口減少によって減収していくことから、厳しい財政状況が続くと予想され、基金による財源調整が必要となるため減少傾向が続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年度に特定目的基金を再編したが、今後も目的に沿った基金活用を行う。また、積み立て財源が予算内で確保できれば積み立てを行い、必要な事業執行が今後も続けられるように備える。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町の事業執行に必要な特定目的基金が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基金ある。学校、福祉、農林、環境、防災などそれぞれの目的に沿った基金から、年間の予算に必要とする財源を繰り入れて活用している。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百万円となった要因は、防災減災基金（農業用水路等長寿命化・防災減災事業）△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百万円、まちづくり地域振興基金（交流拠点施設改修事業等）△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百万円、農林業担い手育成確保対策事業地域振興基金（高度林業機械技師育成促進事業等）△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百万円、子どもの成長応援基金（子どもの成長応援事業補助金等）△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百万円、肉用牛産地強化支援事業基金（肉用牛産地化支援事業）△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百万円、環境保全基金（一般廃棄物収集運搬車整備等）△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百万円、中山間ふるさと水と土保全基金（産業用道路管理補助金交付事業）△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百万円、国民宿舎基金（国民宿舎古岩屋荘出入り口ドア修繕等）△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百万円、消防基金（高規格救急自動車偽装・高度救命処置用資機材）△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その他の基金は、事業内で収入があった場合及び運用利息を積み立て、事業執行時に取り崩しをしている。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尿処理施設解体工事による環境保全基金の減少や、農林業担い手育成対策事業の拡充による農林業担い手育成確保対策事業地域振興基金の減少、施設の老朽化に伴う整備・改修等による公共施設等総合管理基金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今後の財政計画に沿った財源調整に活用するため各基金の取り崩し及び積み立て見通しを行い、計画的かつ適正な管理を行う。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また、目的が終了した基金は適宜廃止していく。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一般会計の財源不足を補填するために繰り入れを実施し、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年度は当初予算編成時の財源不足分の補填、補正や専決予算の財源としての取り崩しも行っているため、財政調整基金残高が減少した。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額は近年増加している災害への備えと、合併算定替え終了後の普通交付税の減少を見込み、財源不足に陥らないように積極的な積み立てを行ってきたが、予算編成時の財源不足が年々顕著になっており、今後は財源調整のための取り崩し額が増加する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積立においては、歳計剰余金と運用利子に加え残土処理場使用料より積み立てを行っているが、運用を定期預金に頼らず債券運用の額を増やすなどして少しでも積み立て財源の確保を行っていく。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前年度同額となっており、基金の預金利息を積み立てた以外に増減はない。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現在繰上償還を予定しておらず、当面計画的な積み立て、取り崩しはともになく、現状維持の方針である。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1EE03EE-0FA4-4C58-9E3A-92E693A82E4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284A6A-1131-4579-966D-DB3846C0225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2E3BD17-C440-4F0B-952F-B4C7A6CB6A4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848026-0694-4031-8B9A-EA863DD9A86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8415D6E-EC30-4B5C-B85E-8A08BA1B88D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6BF6107-F5DC-422E-B6FC-A37F90D5503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E9A35B0-E61C-45F6-8A73-C1A36E68AC0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239E30A-EADB-451E-A829-C0089BF23D8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477B13C-D1A9-4434-AD8F-DBAE4740077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68CB2AC-E592-4A07-BE88-A287F0296D8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7,420
7,394
583.69
10,970,509
9,802,485
777,118
5,820,087
9,329,746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6CB9C6A-DA4D-4F81-8E02-1ECDE7831D8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7A7725F-1B38-41FB-9B71-69F33603979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205E3E4-EAC8-481E-943E-58525D054C5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9DF123A-D947-4236-9C9A-51B690D5564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BC6E0B2-FF91-4472-8FBB-4E7E08F0028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A9A2D2-8165-4EE9-A755-F1BA89CA97C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81BBBF-AF51-42AE-8A49-21A25511CC5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1B33D4-A921-49EA-BF84-758A81E7BD8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1212110-0056-4BFB-B8FA-8988C0B871E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7AACEC0-B2FB-421E-8571-7DC5B9879E5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9852F90-0647-4DBC-9BA6-7C94AC45E39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4C47113-81DD-4AD7-9D78-83EABC80496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4E1EC05-5F66-4F3F-A688-FA7C1FF3EB6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034F9CE-8FE3-4A72-9ADB-2028BEAEFA4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BFFC763-56AF-4A03-8AEE-FAFFA4B7DBE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EF7811B-38C3-44B3-B0CF-EE6EC7C072F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3AE10EA-6FE2-4C63-9BAC-D03CD2954C4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A64CA98-B3BE-4CBA-821E-6CDE46C444C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A7176B-A6F1-4471-84D8-DE98A091BC6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21E71AD-E508-4C26-8BE0-38BACAA7C53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721A510-B7F9-469F-9BAC-8D2D0476D55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5AA2A1D-2D76-4DC4-BEE6-0EA5192BC58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801F7E-1A5E-4E6C-86AD-59417DAB607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2BFB82F-6199-47C0-840D-1A467FFE6F2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7276400-C7CE-4C8E-9ADE-00815B012D4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0CA48D5-C65E-403F-9D31-25157DF9443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ED1583A-C5EE-412B-A7AF-E378574F9FB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D37D9B0-F9F1-47BF-A4E6-95B5D9341BE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A473CDA-084E-4935-B4EF-6B5E2336E95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493EE2-4AD4-4ED7-9CAE-B7A11AA2020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3AA1A3E-FDEB-4C18-A765-57CFFC74F59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79ACAF5-B43D-4B00-B49F-1313EB99572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03E2080-892D-4F9B-A19B-1558FD13E07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90CCD0B-9A57-49EF-99A9-5637F8B0190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314A58A-A201-4DC7-B20B-FC54F783C4C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74AE23-9FCF-4567-BAF1-B9A614B8E03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5350BA4-ADC5-4B1A-94C3-CE0E26057F5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人口減少や</a:t>
          </a:r>
          <a:r>
            <a:rPr kumimoji="1" lang="en-US" altLang="ja-JP" sz="1300" baseline="0">
              <a:latin typeface="ＭＳ Ｐゴシック" panose="020B0600070205080204" pitchFamily="50" charset="-128"/>
              <a:ea typeface="ＭＳ Ｐゴシック" panose="020B0600070205080204" pitchFamily="50" charset="-128"/>
            </a:rPr>
            <a:t>49</a:t>
          </a:r>
          <a:r>
            <a:rPr kumimoji="1" lang="ja-JP" altLang="en-US" sz="1300" baseline="0">
              <a:latin typeface="ＭＳ Ｐゴシック" panose="020B0600070205080204" pitchFamily="50" charset="-128"/>
              <a:ea typeface="ＭＳ Ｐゴシック" panose="020B0600070205080204" pitchFamily="50" charset="-128"/>
            </a:rPr>
            <a:t>％を超える高齢化率に加え、基幹産業である農林業の低迷が依然として続き、財政基盤も弱く全国市町村平均や類似団体を大きく下回っている。これまで、歳出面では職階の短縮や一般職</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給与カット、特別職の一部報酬減等による人件費削減、歳入面では分担金・負担金の見直しや税・使用料の収納率の向上に取り組んできたが、今後においても財政規模に応じた職員数の適正化や農林業の基盤整備による生産量の拡大に努め、「いつまでも住み続けたい、住んでみたいまちづくり」を展開しつつ、行財政改革に取り組み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5047899-699C-46D6-9B1C-2F185A85547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C1323311-BE23-44A0-937A-188FC0D43BD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3C95CB5-7AFF-4D60-AEC1-F2B98C57A13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FB97D86-9720-4B39-BABD-E994323F1E4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BB0762E-BC98-4FBF-A0E2-C7EB61D50E5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641A5B3-BFC5-41F2-9A3E-5CDBCFAEDDB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BA93D57-D5D1-4B24-B912-63AE3B40595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ADDB03D-24EB-4516-8BCD-47B4AA066D1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6B79023-3C82-459D-B4D6-02283723597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B9CDF7A-9CC2-4C4B-AD99-9A70CEC7AD9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FCFE5FE-CC74-4454-8922-59DD82AAAE9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90A045A-F22A-4402-8FF8-92D2C2715D4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1020E2B-43A1-41EA-B704-05F825F9E8F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A44D350-2E27-4125-B99F-39888321CA7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3EF26B78-E772-416B-9D6A-26FC5066546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41E9F75F-399F-4D2F-978B-ECC4B21B43C7}"/>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B778B2BB-99B8-4AEF-A5BB-FB52AC72E714}"/>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A2F0DEA3-C55B-428D-B8EA-650C631B448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574FAD5A-96FA-4BB8-AFCF-59C7E3BF7EB2}"/>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2E53F224-0901-418C-9D84-7753A68BF617}"/>
            </a:ext>
          </a:extLst>
        </xdr:cNvPr>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492B582E-5588-46D2-B61D-BC8A4996ED27}"/>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85BDCC0D-35A0-4A97-82F9-675ED47CFBA2}"/>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9E08EFC1-3623-4DBF-B0A4-5F5ACB7CCDC3}"/>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F46F4F4-EEB4-412F-89D1-BA2D16D6F5C4}"/>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C5148DE7-65FB-4459-9BEC-F7AB59224357}"/>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E07FF19-BFD1-4A26-B669-4AEFBC96A0D1}"/>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519CBD63-6988-4D7A-8B43-46F8EB0FAB8F}"/>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56F81E6C-7D52-4CAC-A9C1-0DB1CF0C89CB}"/>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BAEC4619-BE66-4A59-895F-A76AD9E4793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5F3640FB-650C-4E39-A59D-2024FCF9601F}"/>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A7BDF3A8-0E5D-4B98-90B4-9567EEA72585}"/>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44706A35-B35D-41F9-9E8F-96AF76F03B28}"/>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1F3516FC-4274-4DC0-BC40-F0E92D4CF917}"/>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0483F32-27B8-46E6-82B9-BF4DB996B00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53FE04C-827C-4CD1-9DAE-706D11E9540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E82E383-65B2-4AD9-A4AD-90420E819F3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122DB2D-8630-486C-95A3-2922D77EA00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EEDB615-431C-4BBF-A53A-D44C7BB9A28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317F0AAE-C3A1-4BCB-904C-DF0FE4443FBE}"/>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BDDAD84B-BBB0-4F40-BB95-8A41173DD6A7}"/>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E004C27-D125-4F86-A86A-3EB71726900A}"/>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C6CA8ED6-E83E-48ED-85B9-85B538529759}"/>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F1E7C464-F405-41BE-8AA5-50492F47D075}"/>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41160D81-19A6-4FC1-96FD-F7C61B8909BC}"/>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AE9D2B04-E831-449D-8C10-023437EBA7E1}"/>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A997753A-09AD-41FF-94C0-D2BE5B35EC36}"/>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33DC331B-469D-4604-B2C9-85EDB8092B0C}"/>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4C7D41E3-400C-4F79-8AC6-1F4DFE19A849}"/>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50B9E8D-88C9-4C2D-9643-7FEA290BCD9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E5C532F-5584-4712-BCEA-D2C12068844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B471029B-1AB9-4805-A877-17D46BEF0B7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A4C81E4F-1EBB-4BBE-8E35-47A6DFD3F7E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EA2CE93-80E5-4380-A977-AB589108FA5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CD44F64-A20D-47DE-A432-2F94F844625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C7F7D31-8486-46F2-8321-27B60AA8107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C674DEB-76B9-4090-BE45-A26D5ADC9ED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48015B0-FB96-4BB2-A749-ED765E7FB39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C6BB168-9A1D-483D-BAA9-B6BA04F95EE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55CF86D-E829-4C43-B9FF-85E733674A6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D145E6A-A21D-4575-B693-434294CD4F7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50534EF-7807-4430-9B99-535169F3A3D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86.2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増加要因としては、昨年度の大幅な数値の改善要因となった臨時財政対策債が前年度より</a:t>
          </a:r>
          <a:r>
            <a:rPr kumimoji="1" lang="en-US" altLang="ja-JP" sz="1100">
              <a:latin typeface="ＭＳ Ｐゴシック" panose="020B0600070205080204" pitchFamily="50" charset="-128"/>
              <a:ea typeface="ＭＳ Ｐゴシック" panose="020B0600070205080204" pitchFamily="50" charset="-128"/>
            </a:rPr>
            <a:t>140,900</a:t>
          </a:r>
          <a:r>
            <a:rPr kumimoji="1" lang="ja-JP" altLang="en-US" sz="1100">
              <a:latin typeface="ＭＳ Ｐゴシック" panose="020B0600070205080204" pitchFamily="50" charset="-128"/>
              <a:ea typeface="ＭＳ Ｐゴシック" panose="020B0600070205080204" pitchFamily="50" charset="-128"/>
            </a:rPr>
            <a:t>千円減となったことや普通交付税が</a:t>
          </a:r>
          <a:r>
            <a:rPr kumimoji="1" lang="en-US" altLang="ja-JP" sz="1100">
              <a:latin typeface="ＭＳ Ｐゴシック" panose="020B0600070205080204" pitchFamily="50" charset="-128"/>
              <a:ea typeface="ＭＳ Ｐゴシック" panose="020B0600070205080204" pitchFamily="50" charset="-128"/>
            </a:rPr>
            <a:t>105,910</a:t>
          </a:r>
          <a:r>
            <a:rPr kumimoji="1" lang="ja-JP" altLang="en-US" sz="1100">
              <a:latin typeface="ＭＳ Ｐゴシック" panose="020B0600070205080204" pitchFamily="50" charset="-128"/>
              <a:ea typeface="ＭＳ Ｐゴシック" panose="020B0600070205080204" pitchFamily="50" charset="-128"/>
            </a:rPr>
            <a:t>千円減となったことが大きな要因となっている。</a:t>
          </a:r>
        </a:p>
        <a:p>
          <a:r>
            <a:rPr kumimoji="1" lang="ja-JP" altLang="en-US" sz="1100">
              <a:latin typeface="ＭＳ Ｐゴシック" panose="020B0600070205080204" pitchFamily="50" charset="-128"/>
              <a:ea typeface="ＭＳ Ｐゴシック" panose="020B0600070205080204" pitchFamily="50" charset="-128"/>
            </a:rPr>
            <a:t>　物件費や扶助費、補助費等については、少子高齢化の進行を踏まえ、今後必要となるコストは当面の間一定の規模を維持し続けるものと予想される。また、施設の老朽化が深刻であり、維持補修費のコスト増加は避けられないものと思われるが、公用施設等総合管理計画に基づき施設の適正化を図り、コストを圧縮し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B1D0233-1EDF-4116-8C2A-AE8A5014240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194B166-C041-43DE-BBF2-5F22DDE23A4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46D3B4D-49CD-429D-A248-5D284CF8750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CCEC25C4-6F0C-4883-A22F-F13DFC0C51E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3ED3C879-9424-4D63-B5CA-1EF63E97A72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78C24931-7040-400E-BD01-E7F244B4CCC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7EC536FE-BB77-4280-988A-0D2456EFD74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1DF509B4-8CFF-4E5B-94BF-36DA4FC4BD2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B1F6DC7A-1C7B-42C6-9CE2-342BACFCCE8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8DBC5A7E-1333-4CDB-A744-3FBF7E9B1B4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1EFA4170-254A-4F1A-8E9F-550ED7299D3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AD9BF6EE-783D-4A4A-A8C4-61E7B7BA350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99BCCAB-A322-4563-9B67-37DE2F52286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DB6B76B-FF06-4615-96D7-592539AB42B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5B81584A-324A-4DB5-94E8-DFF43B4BB1D7}"/>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8DFBE6E3-CDB2-42DF-9E08-A47E022A51A5}"/>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4837D369-9201-452E-9BAF-25402FA0492B}"/>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2662FB64-856D-46D9-A942-9B2885727E55}"/>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8D76112E-CA1E-49D5-97DF-0E43D7A615DA}"/>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AD658A7E-7886-4E31-B29F-6461A49B499A}"/>
            </a:ext>
          </a:extLst>
        </xdr:cNvPr>
        <xdr:cNvCxnSpPr/>
      </xdr:nvCxnSpPr>
      <xdr:spPr>
        <a:xfrm>
          <a:off x="4114800" y="1063574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985AEEAC-FDCC-498C-B4A7-030298FE62F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DFAA3CB0-2653-439C-BCD5-C81B89C4D349}"/>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61214</xdr:rowOff>
    </xdr:to>
    <xdr:cxnSp macro="">
      <xdr:nvCxnSpPr>
        <xdr:cNvPr id="132" name="直線コネクタ 131">
          <a:extLst>
            <a:ext uri="{FF2B5EF4-FFF2-40B4-BE49-F238E27FC236}">
              <a16:creationId xmlns:a16="http://schemas.microsoft.com/office/drawing/2014/main" id="{7B6E4B3A-5678-432C-BC18-F9043272B8B3}"/>
            </a:ext>
          </a:extLst>
        </xdr:cNvPr>
        <xdr:cNvCxnSpPr/>
      </xdr:nvCxnSpPr>
      <xdr:spPr>
        <a:xfrm flipV="1">
          <a:off x="3225800" y="1063574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AA875233-C0E0-403B-9061-697FB53B51BB}"/>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FC510023-B6AA-404E-ABF7-93F309ED08AA}"/>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762</xdr:rowOff>
    </xdr:to>
    <xdr:cxnSp macro="">
      <xdr:nvCxnSpPr>
        <xdr:cNvPr id="135" name="直線コネクタ 134">
          <a:extLst>
            <a:ext uri="{FF2B5EF4-FFF2-40B4-BE49-F238E27FC236}">
              <a16:creationId xmlns:a16="http://schemas.microsoft.com/office/drawing/2014/main" id="{BA397635-6FE4-4925-B9ED-7D253A1A046A}"/>
            </a:ext>
          </a:extLst>
        </xdr:cNvPr>
        <xdr:cNvCxnSpPr/>
      </xdr:nvCxnSpPr>
      <xdr:spPr>
        <a:xfrm flipV="1">
          <a:off x="2336800" y="1086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16B917BB-9903-4C40-B50B-3229253E9F08}"/>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45A4FB5A-680F-49CB-A41D-A987C7A2500E}"/>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10414</xdr:rowOff>
    </xdr:to>
    <xdr:cxnSp macro="">
      <xdr:nvCxnSpPr>
        <xdr:cNvPr id="138" name="直線コネクタ 137">
          <a:extLst>
            <a:ext uri="{FF2B5EF4-FFF2-40B4-BE49-F238E27FC236}">
              <a16:creationId xmlns:a16="http://schemas.microsoft.com/office/drawing/2014/main" id="{C80D0CB4-085B-4E67-BC5E-F6FF0253B570}"/>
            </a:ext>
          </a:extLst>
        </xdr:cNvPr>
        <xdr:cNvCxnSpPr/>
      </xdr:nvCxnSpPr>
      <xdr:spPr>
        <a:xfrm flipV="1">
          <a:off x="1447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E967C531-65E2-4039-86B1-54B0B5BBA6D9}"/>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EB7F0C57-A552-4C66-845A-97AD470DC9A1}"/>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F3B8260-4900-478E-9446-FF4FA6A1EBB3}"/>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2CA59EBB-AB05-4A32-8366-336777D3617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BD8CC75-67D4-4F82-B294-B901FC4C9EE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9A6756A-C654-4EFF-B3B3-C3215A45C8B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BD78A5F-151B-4AE0-92BA-375AD154261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8104B3A-1C80-4C9A-A197-92EF2616305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EF54B74-60F2-4BE1-A7EE-74F47DF0159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8" name="楕円 147">
          <a:extLst>
            <a:ext uri="{FF2B5EF4-FFF2-40B4-BE49-F238E27FC236}">
              <a16:creationId xmlns:a16="http://schemas.microsoft.com/office/drawing/2014/main" id="{C8920B27-B5B7-4AB0-A7E5-AE50CCDC2BAA}"/>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49" name="財政構造の弾力性該当値テキスト">
          <a:extLst>
            <a:ext uri="{FF2B5EF4-FFF2-40B4-BE49-F238E27FC236}">
              <a16:creationId xmlns:a16="http://schemas.microsoft.com/office/drawing/2014/main" id="{9EB6817A-36E4-490A-9FC2-0535CF13D9E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0" name="楕円 149">
          <a:extLst>
            <a:ext uri="{FF2B5EF4-FFF2-40B4-BE49-F238E27FC236}">
              <a16:creationId xmlns:a16="http://schemas.microsoft.com/office/drawing/2014/main" id="{BF45C72B-B598-4956-BE73-7B2EDA6ACB17}"/>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1" name="テキスト ボックス 150">
          <a:extLst>
            <a:ext uri="{FF2B5EF4-FFF2-40B4-BE49-F238E27FC236}">
              <a16:creationId xmlns:a16="http://schemas.microsoft.com/office/drawing/2014/main" id="{80A7528C-1664-4CD3-8537-83B8995434C5}"/>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2" name="楕円 151">
          <a:extLst>
            <a:ext uri="{FF2B5EF4-FFF2-40B4-BE49-F238E27FC236}">
              <a16:creationId xmlns:a16="http://schemas.microsoft.com/office/drawing/2014/main" id="{D7A0B092-EBF2-435D-8B59-E12F1CFCDEE9}"/>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3" name="テキスト ボックス 152">
          <a:extLst>
            <a:ext uri="{FF2B5EF4-FFF2-40B4-BE49-F238E27FC236}">
              <a16:creationId xmlns:a16="http://schemas.microsoft.com/office/drawing/2014/main" id="{82DA6DDB-74E1-495C-8CF8-C7218D78018E}"/>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4" name="楕円 153">
          <a:extLst>
            <a:ext uri="{FF2B5EF4-FFF2-40B4-BE49-F238E27FC236}">
              <a16:creationId xmlns:a16="http://schemas.microsoft.com/office/drawing/2014/main" id="{D9C75B14-EFF8-4AFD-8BE4-AD14539DEF4E}"/>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5" name="テキスト ボックス 154">
          <a:extLst>
            <a:ext uri="{FF2B5EF4-FFF2-40B4-BE49-F238E27FC236}">
              <a16:creationId xmlns:a16="http://schemas.microsoft.com/office/drawing/2014/main" id="{0AB4DB95-4FC2-4640-B696-4C55D3621D0C}"/>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6" name="楕円 155">
          <a:extLst>
            <a:ext uri="{FF2B5EF4-FFF2-40B4-BE49-F238E27FC236}">
              <a16:creationId xmlns:a16="http://schemas.microsoft.com/office/drawing/2014/main" id="{190F1F1F-6B31-4C40-A1A2-37F9FB9636A9}"/>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7" name="テキスト ボックス 156">
          <a:extLst>
            <a:ext uri="{FF2B5EF4-FFF2-40B4-BE49-F238E27FC236}">
              <a16:creationId xmlns:a16="http://schemas.microsoft.com/office/drawing/2014/main" id="{5495C09E-A0CE-450F-866F-1DD67CF96D28}"/>
            </a:ext>
          </a:extLst>
        </xdr:cNvPr>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5C9C3B48-80B0-47A4-8779-37084EF4850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2E5D2EF7-67CE-4330-986D-94058781F3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D6024A73-41F7-4F94-96BB-F47C314E972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666C30B6-3BBA-4448-B1DF-67DB9FBFB54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1A10855-E77C-4710-A4DA-ECA5D9E0565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7AD3279-E437-4E32-8188-01C3D11EF4F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89121E8-BFED-4EA7-8152-282CCD822C1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A06C8A3-FDC0-4258-85CF-25EA299D11C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AF133D52-B437-45FF-9FA2-198CABA89F4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474D9162-5E21-43DC-AC8B-258CF556ACA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3B470D0-2C37-4F76-AAC3-6378BAF92BC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D5D4665F-2237-4431-A74C-6FB6251C21D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29A7B0C0-CDCC-4AD1-90CF-5BBEACB544F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人件費、物件費とも前年度より増加し、全国平均や県平均と比較しても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倍以上の決算額となっている。また、昨年度に引き続き、類似団体の中でも高い水準に位置している。</a:t>
          </a:r>
        </a:p>
        <a:p>
          <a:r>
            <a:rPr kumimoji="1" lang="ja-JP" altLang="en-US" sz="1300">
              <a:latin typeface="ＭＳ Ｐゴシック" panose="020B0600070205080204" pitchFamily="50" charset="-128"/>
              <a:ea typeface="ＭＳ Ｐゴシック" panose="020B0600070205080204" pitchFamily="50" charset="-128"/>
            </a:rPr>
            <a:t>　主な増加要因として、人件費においては会計年度任用職員制度の導入等が、物件費においては異例の大雪による町道除雪作業業務委託料の増などが挙げられる。さらに、過疎・少子高齢化等に伴う人口減少により、人口一人当たりの決算額数値を引き上げ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87B2794-3B75-49B3-95C7-1FA4DDDE2FC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20CD8C59-862F-4A89-840F-D795B4BCCC5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E8FF74A-B1B6-469A-83A2-D26C2B245C0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3B68EE10-5386-46E2-BA2F-399E560D175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FCCF251B-DCEE-4279-B01D-F73D9BC686FE}"/>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E7CE1746-D111-48D1-8C7E-0E80C0B05E6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CC14D326-8C0F-4351-B120-CA526DC885AC}"/>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C305C5C-FFF7-4773-A408-4439FA05CE5A}"/>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C5DB4871-6ECE-48BC-985A-A8926524A034}"/>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B7658951-9A7B-4894-8E6D-7F40F3B6C112}"/>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BAE953B0-EB56-4F75-A272-EE9F2CB01583}"/>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E07C843C-1733-4327-BBE2-127C4CFD7C4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F834EAAD-B699-49D5-8271-926BC88C83D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75652856-DD8B-497A-8F90-9AD0F718B1D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3915A06D-344F-456B-A98A-4D032257941E}"/>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1FB5C9FD-003C-408B-9D4C-81E0607AE0F9}"/>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44C2E2BA-8DC1-4866-A801-140C11514126}"/>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C0C62806-B4D5-4005-937F-41A14A941252}"/>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7CD5C9A9-67B3-422C-9A2B-17E64B6AE806}"/>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77481</xdr:rowOff>
    </xdr:from>
    <xdr:to>
      <xdr:col>23</xdr:col>
      <xdr:colOff>133350</xdr:colOff>
      <xdr:row>85</xdr:row>
      <xdr:rowOff>39812</xdr:rowOff>
    </xdr:to>
    <xdr:cxnSp macro="">
      <xdr:nvCxnSpPr>
        <xdr:cNvPr id="190" name="直線コネクタ 189">
          <a:extLst>
            <a:ext uri="{FF2B5EF4-FFF2-40B4-BE49-F238E27FC236}">
              <a16:creationId xmlns:a16="http://schemas.microsoft.com/office/drawing/2014/main" id="{0CAF60AD-E7F8-49EE-9788-13535D933F91}"/>
            </a:ext>
          </a:extLst>
        </xdr:cNvPr>
        <xdr:cNvCxnSpPr/>
      </xdr:nvCxnSpPr>
      <xdr:spPr>
        <a:xfrm>
          <a:off x="4114800" y="14479281"/>
          <a:ext cx="838200" cy="1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BEF918BE-D34D-45A4-A3C1-B4DCDBE78AC2}"/>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7A1AD700-8DE2-40C8-90E6-49AF02351348}"/>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158837</xdr:rowOff>
    </xdr:from>
    <xdr:to>
      <xdr:col>19</xdr:col>
      <xdr:colOff>133350</xdr:colOff>
      <xdr:row>84</xdr:row>
      <xdr:rowOff>77481</xdr:rowOff>
    </xdr:to>
    <xdr:cxnSp macro="">
      <xdr:nvCxnSpPr>
        <xdr:cNvPr id="193" name="直線コネクタ 192">
          <a:extLst>
            <a:ext uri="{FF2B5EF4-FFF2-40B4-BE49-F238E27FC236}">
              <a16:creationId xmlns:a16="http://schemas.microsoft.com/office/drawing/2014/main" id="{9C8FF4D5-BF01-4858-BA89-07B67B2175CB}"/>
            </a:ext>
          </a:extLst>
        </xdr:cNvPr>
        <xdr:cNvCxnSpPr/>
      </xdr:nvCxnSpPr>
      <xdr:spPr>
        <a:xfrm>
          <a:off x="3225800" y="14389187"/>
          <a:ext cx="8890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EB63D678-DB7C-483E-A9F6-89EC3C9E26DD}"/>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8D461BED-4606-4A74-A95F-872AF509CDCB}"/>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100121</xdr:rowOff>
    </xdr:from>
    <xdr:to>
      <xdr:col>15</xdr:col>
      <xdr:colOff>82550</xdr:colOff>
      <xdr:row>83</xdr:row>
      <xdr:rowOff>158837</xdr:rowOff>
    </xdr:to>
    <xdr:cxnSp macro="">
      <xdr:nvCxnSpPr>
        <xdr:cNvPr id="196" name="直線コネクタ 195">
          <a:extLst>
            <a:ext uri="{FF2B5EF4-FFF2-40B4-BE49-F238E27FC236}">
              <a16:creationId xmlns:a16="http://schemas.microsoft.com/office/drawing/2014/main" id="{1E67AF39-2126-48D0-9A04-251BEAAD5D7E}"/>
            </a:ext>
          </a:extLst>
        </xdr:cNvPr>
        <xdr:cNvCxnSpPr/>
      </xdr:nvCxnSpPr>
      <xdr:spPr>
        <a:xfrm>
          <a:off x="2336800" y="1433047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DC3F5586-B80F-4B56-B913-491C2AD97726}"/>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2841A812-AC1A-4B1B-96C4-4ED1EE9D8838}"/>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75736</xdr:rowOff>
    </xdr:from>
    <xdr:to>
      <xdr:col>11</xdr:col>
      <xdr:colOff>31750</xdr:colOff>
      <xdr:row>83</xdr:row>
      <xdr:rowOff>100121</xdr:rowOff>
    </xdr:to>
    <xdr:cxnSp macro="">
      <xdr:nvCxnSpPr>
        <xdr:cNvPr id="199" name="直線コネクタ 198">
          <a:extLst>
            <a:ext uri="{FF2B5EF4-FFF2-40B4-BE49-F238E27FC236}">
              <a16:creationId xmlns:a16="http://schemas.microsoft.com/office/drawing/2014/main" id="{3A01B2F7-D366-4AC1-B526-C329C2F20503}"/>
            </a:ext>
          </a:extLst>
        </xdr:cNvPr>
        <xdr:cNvCxnSpPr/>
      </xdr:nvCxnSpPr>
      <xdr:spPr>
        <a:xfrm>
          <a:off x="1447800" y="1430608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9E5E8E34-3D43-4421-B9D1-6886594933D5}"/>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74B64C5E-7D1E-42D2-9CD9-8AAAA4D94C71}"/>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BC8749E3-2230-4BEB-99F1-BB7C8675AF52}"/>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78784A6D-CEEA-4160-84FB-0B46D9D01598}"/>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70BDE0F4-62C2-480B-A841-761BF7DADA8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1FD5229-A03F-4B46-BC04-F3257295CBD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0A2CA99-652D-4829-B4A5-62753E1893C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AE1EC2E-347E-4505-B32F-78CF2044DAC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4B0D70C-5F57-4912-A12D-CCCB181DB97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160462</xdr:rowOff>
    </xdr:from>
    <xdr:to>
      <xdr:col>23</xdr:col>
      <xdr:colOff>184150</xdr:colOff>
      <xdr:row>85</xdr:row>
      <xdr:rowOff>90612</xdr:rowOff>
    </xdr:to>
    <xdr:sp macro="" textlink="">
      <xdr:nvSpPr>
        <xdr:cNvPr id="209" name="楕円 208">
          <a:extLst>
            <a:ext uri="{FF2B5EF4-FFF2-40B4-BE49-F238E27FC236}">
              <a16:creationId xmlns:a16="http://schemas.microsoft.com/office/drawing/2014/main" id="{613E5507-C144-44A0-8CBD-FC776CFD1F85}"/>
            </a:ext>
          </a:extLst>
        </xdr:cNvPr>
        <xdr:cNvSpPr/>
      </xdr:nvSpPr>
      <xdr:spPr>
        <a:xfrm>
          <a:off x="4902200" y="145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132539</xdr:rowOff>
    </xdr:from>
    <xdr:ext cx="762000" cy="259045"/>
    <xdr:sp macro="" textlink="">
      <xdr:nvSpPr>
        <xdr:cNvPr id="210" name="人件費・物件費等の状況該当値テキスト">
          <a:extLst>
            <a:ext uri="{FF2B5EF4-FFF2-40B4-BE49-F238E27FC236}">
              <a16:creationId xmlns:a16="http://schemas.microsoft.com/office/drawing/2014/main" id="{DDF71A49-EBC3-4E1D-8148-E8EBEE216FBE}"/>
            </a:ext>
          </a:extLst>
        </xdr:cNvPr>
        <xdr:cNvSpPr txBox="1"/>
      </xdr:nvSpPr>
      <xdr:spPr>
        <a:xfrm>
          <a:off x="5041900" y="1453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26681</xdr:rowOff>
    </xdr:from>
    <xdr:to>
      <xdr:col>19</xdr:col>
      <xdr:colOff>184150</xdr:colOff>
      <xdr:row>84</xdr:row>
      <xdr:rowOff>128281</xdr:rowOff>
    </xdr:to>
    <xdr:sp macro="" textlink="">
      <xdr:nvSpPr>
        <xdr:cNvPr id="211" name="楕円 210">
          <a:extLst>
            <a:ext uri="{FF2B5EF4-FFF2-40B4-BE49-F238E27FC236}">
              <a16:creationId xmlns:a16="http://schemas.microsoft.com/office/drawing/2014/main" id="{8733221E-57E7-474E-B358-211102960E79}"/>
            </a:ext>
          </a:extLst>
        </xdr:cNvPr>
        <xdr:cNvSpPr/>
      </xdr:nvSpPr>
      <xdr:spPr>
        <a:xfrm>
          <a:off x="4064000" y="144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113058</xdr:rowOff>
    </xdr:from>
    <xdr:ext cx="736600" cy="259045"/>
    <xdr:sp macro="" textlink="">
      <xdr:nvSpPr>
        <xdr:cNvPr id="212" name="テキスト ボックス 211">
          <a:extLst>
            <a:ext uri="{FF2B5EF4-FFF2-40B4-BE49-F238E27FC236}">
              <a16:creationId xmlns:a16="http://schemas.microsoft.com/office/drawing/2014/main" id="{D25B063E-52DB-4597-A36E-FF7B4667D050}"/>
            </a:ext>
          </a:extLst>
        </xdr:cNvPr>
        <xdr:cNvSpPr txBox="1"/>
      </xdr:nvSpPr>
      <xdr:spPr>
        <a:xfrm>
          <a:off x="3733800" y="1451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108037</xdr:rowOff>
    </xdr:from>
    <xdr:to>
      <xdr:col>15</xdr:col>
      <xdr:colOff>133350</xdr:colOff>
      <xdr:row>84</xdr:row>
      <xdr:rowOff>38187</xdr:rowOff>
    </xdr:to>
    <xdr:sp macro="" textlink="">
      <xdr:nvSpPr>
        <xdr:cNvPr id="213" name="楕円 212">
          <a:extLst>
            <a:ext uri="{FF2B5EF4-FFF2-40B4-BE49-F238E27FC236}">
              <a16:creationId xmlns:a16="http://schemas.microsoft.com/office/drawing/2014/main" id="{AB345064-3D8F-4B6A-ADF6-13D94BC3133E}"/>
            </a:ext>
          </a:extLst>
        </xdr:cNvPr>
        <xdr:cNvSpPr/>
      </xdr:nvSpPr>
      <xdr:spPr>
        <a:xfrm>
          <a:off x="3175000" y="143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22964</xdr:rowOff>
    </xdr:from>
    <xdr:ext cx="762000" cy="259045"/>
    <xdr:sp macro="" textlink="">
      <xdr:nvSpPr>
        <xdr:cNvPr id="214" name="テキスト ボックス 213">
          <a:extLst>
            <a:ext uri="{FF2B5EF4-FFF2-40B4-BE49-F238E27FC236}">
              <a16:creationId xmlns:a16="http://schemas.microsoft.com/office/drawing/2014/main" id="{1B91FD97-A630-4551-97CE-D14CDBFCB196}"/>
            </a:ext>
          </a:extLst>
        </xdr:cNvPr>
        <xdr:cNvSpPr txBox="1"/>
      </xdr:nvSpPr>
      <xdr:spPr>
        <a:xfrm>
          <a:off x="2844800" y="144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49321</xdr:rowOff>
    </xdr:from>
    <xdr:to>
      <xdr:col>11</xdr:col>
      <xdr:colOff>82550</xdr:colOff>
      <xdr:row>83</xdr:row>
      <xdr:rowOff>150921</xdr:rowOff>
    </xdr:to>
    <xdr:sp macro="" textlink="">
      <xdr:nvSpPr>
        <xdr:cNvPr id="215" name="楕円 214">
          <a:extLst>
            <a:ext uri="{FF2B5EF4-FFF2-40B4-BE49-F238E27FC236}">
              <a16:creationId xmlns:a16="http://schemas.microsoft.com/office/drawing/2014/main" id="{4BDA789D-1E3A-43A3-B5FF-4FD076073E8A}"/>
            </a:ext>
          </a:extLst>
        </xdr:cNvPr>
        <xdr:cNvSpPr/>
      </xdr:nvSpPr>
      <xdr:spPr>
        <a:xfrm>
          <a:off x="2286000" y="14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135698</xdr:rowOff>
    </xdr:from>
    <xdr:ext cx="762000" cy="259045"/>
    <xdr:sp macro="" textlink="">
      <xdr:nvSpPr>
        <xdr:cNvPr id="216" name="テキスト ボックス 215">
          <a:extLst>
            <a:ext uri="{FF2B5EF4-FFF2-40B4-BE49-F238E27FC236}">
              <a16:creationId xmlns:a16="http://schemas.microsoft.com/office/drawing/2014/main" id="{DD9BBB16-1E34-454F-886D-7230AC9201AA}"/>
            </a:ext>
          </a:extLst>
        </xdr:cNvPr>
        <xdr:cNvSpPr txBox="1"/>
      </xdr:nvSpPr>
      <xdr:spPr>
        <a:xfrm>
          <a:off x="1955800" y="1436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24936</xdr:rowOff>
    </xdr:from>
    <xdr:to>
      <xdr:col>7</xdr:col>
      <xdr:colOff>31750</xdr:colOff>
      <xdr:row>83</xdr:row>
      <xdr:rowOff>126536</xdr:rowOff>
    </xdr:to>
    <xdr:sp macro="" textlink="">
      <xdr:nvSpPr>
        <xdr:cNvPr id="217" name="楕円 216">
          <a:extLst>
            <a:ext uri="{FF2B5EF4-FFF2-40B4-BE49-F238E27FC236}">
              <a16:creationId xmlns:a16="http://schemas.microsoft.com/office/drawing/2014/main" id="{218E03BF-BEE9-4EE6-AC48-2A67CCD98950}"/>
            </a:ext>
          </a:extLst>
        </xdr:cNvPr>
        <xdr:cNvSpPr/>
      </xdr:nvSpPr>
      <xdr:spPr>
        <a:xfrm>
          <a:off x="1397000" y="142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111313</xdr:rowOff>
    </xdr:from>
    <xdr:ext cx="762000" cy="259045"/>
    <xdr:sp macro="" textlink="">
      <xdr:nvSpPr>
        <xdr:cNvPr id="218" name="テキスト ボックス 217">
          <a:extLst>
            <a:ext uri="{FF2B5EF4-FFF2-40B4-BE49-F238E27FC236}">
              <a16:creationId xmlns:a16="http://schemas.microsoft.com/office/drawing/2014/main" id="{E99DE063-8C6D-4CB8-BEAE-F3E692D1D01D}"/>
            </a:ext>
          </a:extLst>
        </xdr:cNvPr>
        <xdr:cNvSpPr txBox="1"/>
      </xdr:nvSpPr>
      <xdr:spPr>
        <a:xfrm>
          <a:off x="1066800" y="1434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4970B29F-16E4-4646-844B-E4DE50CD5FC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6D48FD34-1061-4E88-A454-5794FB7AF13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7735199A-F527-4510-88BF-7D9A642DC83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AEB8D81-B807-42E6-9301-1D10D5710D6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6064E31-F709-4CA6-B3A4-E1B50791DC2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E0C1C98B-0DD3-4FD8-B357-7F1E4A75A7F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BCDF3EAD-1E4C-46B0-844E-E1835E00583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9CDFF6C-1F28-4296-BC76-13207A57FC0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93C7AF3-A99C-4212-BC3A-E8C6FAF24D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643A2E79-4376-4EC2-9D24-3B47BDAABBA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1C349CB-B82D-497A-8C5E-3FE48589B39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29A3347A-E13A-470A-8A5B-60E8C69E103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B364B346-E95A-47BF-A404-00C4B87E196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年度より国の給与水準引き下げにより高水準となっていたが、国給与制限解除以降は低水準となった。前年度から数値は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微増したものの、引き続き類似団体平均値より低い値となっている。</a:t>
          </a:r>
        </a:p>
        <a:p>
          <a:r>
            <a:rPr kumimoji="1" lang="ja-JP" altLang="en-US" sz="1300">
              <a:latin typeface="ＭＳ Ｐゴシック" panose="020B0600070205080204" pitchFamily="50" charset="-128"/>
              <a:ea typeface="ＭＳ Ｐゴシック" panose="020B0600070205080204" pitchFamily="50" charset="-128"/>
            </a:rPr>
            <a:t>　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C962E913-19A5-4B80-A420-BA0E81EC8A2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CE936D5B-E1E3-4986-8B62-AD65DE92F5E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8B37F2CA-98F7-4383-83AB-C90A6C192A16}"/>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480C0980-30B6-4FFD-BFF8-705A2AE7CE96}"/>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211BD7FF-E730-419E-9D08-EA8D913F8FD8}"/>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B32496AB-B953-40FC-8807-67044DE34725}"/>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72B14939-5B53-448F-AE66-921FA4AF3F2D}"/>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8CA748BA-68E6-4085-918B-1170FB8B390D}"/>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F6AD2B8B-7250-41ED-9D18-CF36137C2D4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402E94AA-89FD-4340-8081-7299DEA8FC7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14D69094-C3F0-4A41-AA29-83D5DFBC06FA}"/>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D81181E3-0D2D-42F2-A068-A9828442AF74}"/>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44D76690-FDD8-44F9-BB4D-348E51F6FB31}"/>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A8B287A0-8BB0-4F13-B834-799B03D81046}"/>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9BD10E10-82E1-4529-8E9B-7777A9D868B2}"/>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EB721089-BD16-4A5F-BB6E-379F741FCA99}"/>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76EFC388-266E-49ED-94F5-E0528220455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AC1B3740-841A-4818-89B0-9BB1C45A41B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929F624-5EF1-4D6E-BB8F-322AD560358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327A14D0-6254-4B06-8DF4-6D5EED8D4C76}"/>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FB1C8AAF-EC1F-4B19-BFD4-BB088158C6A1}"/>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CC4D30BE-7049-46A4-9723-F961B34AB271}"/>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EF014F26-37F0-4D01-95BA-77F07FE800D1}"/>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DD553593-E154-4DAB-AE09-7E386725F086}"/>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83609</xdr:rowOff>
    </xdr:from>
    <xdr:to>
      <xdr:col>81</xdr:col>
      <xdr:colOff>44450</xdr:colOff>
      <xdr:row>82</xdr:row>
      <xdr:rowOff>113771</xdr:rowOff>
    </xdr:to>
    <xdr:cxnSp macro="">
      <xdr:nvCxnSpPr>
        <xdr:cNvPr id="256" name="直線コネクタ 255">
          <a:extLst>
            <a:ext uri="{FF2B5EF4-FFF2-40B4-BE49-F238E27FC236}">
              <a16:creationId xmlns:a16="http://schemas.microsoft.com/office/drawing/2014/main" id="{5948D160-861F-4966-8DF0-62092DC6E1E2}"/>
            </a:ext>
          </a:extLst>
        </xdr:cNvPr>
        <xdr:cNvCxnSpPr/>
      </xdr:nvCxnSpPr>
      <xdr:spPr>
        <a:xfrm>
          <a:off x="16179800" y="1414250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7D35F885-32FF-43C6-9418-17F20BE27FF9}"/>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CC5BC4FA-96D9-4871-93AC-F5CC6F0C97AF}"/>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83609</xdr:rowOff>
    </xdr:to>
    <xdr:cxnSp macro="">
      <xdr:nvCxnSpPr>
        <xdr:cNvPr id="259" name="直線コネクタ 258">
          <a:extLst>
            <a:ext uri="{FF2B5EF4-FFF2-40B4-BE49-F238E27FC236}">
              <a16:creationId xmlns:a16="http://schemas.microsoft.com/office/drawing/2014/main" id="{CD953521-D076-4DF2-B686-C0229923D4B6}"/>
            </a:ext>
          </a:extLst>
        </xdr:cNvPr>
        <xdr:cNvCxnSpPr/>
      </xdr:nvCxnSpPr>
      <xdr:spPr>
        <a:xfrm>
          <a:off x="15290800" y="141022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49A324F7-2DD2-4694-9E3D-F7EFD768ECFA}"/>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D493F693-069A-4397-95A7-8CB815C96619}"/>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82</xdr:row>
      <xdr:rowOff>103716</xdr:rowOff>
    </xdr:to>
    <xdr:cxnSp macro="">
      <xdr:nvCxnSpPr>
        <xdr:cNvPr id="262" name="直線コネクタ 261">
          <a:extLst>
            <a:ext uri="{FF2B5EF4-FFF2-40B4-BE49-F238E27FC236}">
              <a16:creationId xmlns:a16="http://schemas.microsoft.com/office/drawing/2014/main" id="{938A72A6-7577-4955-8B7A-8311F5E04AF5}"/>
            </a:ext>
          </a:extLst>
        </xdr:cNvPr>
        <xdr:cNvCxnSpPr/>
      </xdr:nvCxnSpPr>
      <xdr:spPr>
        <a:xfrm flipV="1">
          <a:off x="14401800" y="141022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CDC9111A-00D3-4017-95A2-77D6042A1585}"/>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8DE2F0A8-E3B6-4338-8CCF-6B8BB5E1D128}"/>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93663</xdr:rowOff>
    </xdr:from>
    <xdr:to>
      <xdr:col>68</xdr:col>
      <xdr:colOff>152400</xdr:colOff>
      <xdr:row>82</xdr:row>
      <xdr:rowOff>103716</xdr:rowOff>
    </xdr:to>
    <xdr:cxnSp macro="">
      <xdr:nvCxnSpPr>
        <xdr:cNvPr id="265" name="直線コネクタ 264">
          <a:extLst>
            <a:ext uri="{FF2B5EF4-FFF2-40B4-BE49-F238E27FC236}">
              <a16:creationId xmlns:a16="http://schemas.microsoft.com/office/drawing/2014/main" id="{EBC663B4-F725-4A0F-A15C-F9B97C5C512D}"/>
            </a:ext>
          </a:extLst>
        </xdr:cNvPr>
        <xdr:cNvCxnSpPr/>
      </xdr:nvCxnSpPr>
      <xdr:spPr>
        <a:xfrm>
          <a:off x="13512800" y="1415256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764EB7E0-92B9-410D-90EC-2AFFBF84157E}"/>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55423911-EE16-4193-A250-E7925D77DC51}"/>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D598CA11-02BE-48DE-A830-9804470AC3E4}"/>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C6BA85A6-B718-4FB9-BD66-39BDEBC469E8}"/>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C754279-1683-4A69-9B44-9E8FA73F9C5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2F6D99B-3CFA-4707-923D-13C2E1DA516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C2C9423-5BCF-4F4E-8D6E-7396FA97C2C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BBEA853-FEDE-4A33-868F-A85FCB4E742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80EE118-DE31-4715-B871-805E628D76F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62971</xdr:rowOff>
    </xdr:from>
    <xdr:to>
      <xdr:col>81</xdr:col>
      <xdr:colOff>95250</xdr:colOff>
      <xdr:row>82</xdr:row>
      <xdr:rowOff>164571</xdr:rowOff>
    </xdr:to>
    <xdr:sp macro="" textlink="">
      <xdr:nvSpPr>
        <xdr:cNvPr id="275" name="楕円 274">
          <a:extLst>
            <a:ext uri="{FF2B5EF4-FFF2-40B4-BE49-F238E27FC236}">
              <a16:creationId xmlns:a16="http://schemas.microsoft.com/office/drawing/2014/main" id="{F3F83808-A9B3-4A05-B2EA-4A4AB7708E42}"/>
            </a:ext>
          </a:extLst>
        </xdr:cNvPr>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79498</xdr:rowOff>
    </xdr:from>
    <xdr:ext cx="762000" cy="259045"/>
    <xdr:sp macro="" textlink="">
      <xdr:nvSpPr>
        <xdr:cNvPr id="276" name="給与水準   （国との比較）該当値テキスト">
          <a:extLst>
            <a:ext uri="{FF2B5EF4-FFF2-40B4-BE49-F238E27FC236}">
              <a16:creationId xmlns:a16="http://schemas.microsoft.com/office/drawing/2014/main" id="{24B047CE-A641-42CF-A5F6-18774B75EED7}"/>
            </a:ext>
          </a:extLst>
        </xdr:cNvPr>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77" name="楕円 276">
          <a:extLst>
            <a:ext uri="{FF2B5EF4-FFF2-40B4-BE49-F238E27FC236}">
              <a16:creationId xmlns:a16="http://schemas.microsoft.com/office/drawing/2014/main" id="{7A6274B2-E259-4BB2-853C-504655C035F2}"/>
            </a:ext>
          </a:extLst>
        </xdr:cNvPr>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78" name="テキスト ボックス 277">
          <a:extLst>
            <a:ext uri="{FF2B5EF4-FFF2-40B4-BE49-F238E27FC236}">
              <a16:creationId xmlns:a16="http://schemas.microsoft.com/office/drawing/2014/main" id="{403369FE-2735-4DA9-A660-112662102F73}"/>
            </a:ext>
          </a:extLst>
        </xdr:cNvPr>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79" name="楕円 278">
          <a:extLst>
            <a:ext uri="{FF2B5EF4-FFF2-40B4-BE49-F238E27FC236}">
              <a16:creationId xmlns:a16="http://schemas.microsoft.com/office/drawing/2014/main" id="{D4BFDF65-E606-4F34-B529-E1B8971578E5}"/>
            </a:ext>
          </a:extLst>
        </xdr:cNvPr>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0" name="テキスト ボックス 279">
          <a:extLst>
            <a:ext uri="{FF2B5EF4-FFF2-40B4-BE49-F238E27FC236}">
              <a16:creationId xmlns:a16="http://schemas.microsoft.com/office/drawing/2014/main" id="{7415FA9E-90AB-4D00-883F-D88277E8040E}"/>
            </a:ext>
          </a:extLst>
        </xdr:cNvPr>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1" name="楕円 280">
          <a:extLst>
            <a:ext uri="{FF2B5EF4-FFF2-40B4-BE49-F238E27FC236}">
              <a16:creationId xmlns:a16="http://schemas.microsoft.com/office/drawing/2014/main" id="{B2BFEBB0-4153-4F1C-8929-D585A182EA8B}"/>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2" name="テキスト ボックス 281">
          <a:extLst>
            <a:ext uri="{FF2B5EF4-FFF2-40B4-BE49-F238E27FC236}">
              <a16:creationId xmlns:a16="http://schemas.microsoft.com/office/drawing/2014/main" id="{99EB3CB0-321B-4163-BCCB-E3E9EB0BA516}"/>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42863</xdr:rowOff>
    </xdr:from>
    <xdr:to>
      <xdr:col>64</xdr:col>
      <xdr:colOff>152400</xdr:colOff>
      <xdr:row>82</xdr:row>
      <xdr:rowOff>144463</xdr:rowOff>
    </xdr:to>
    <xdr:sp macro="" textlink="">
      <xdr:nvSpPr>
        <xdr:cNvPr id="283" name="楕円 282">
          <a:extLst>
            <a:ext uri="{FF2B5EF4-FFF2-40B4-BE49-F238E27FC236}">
              <a16:creationId xmlns:a16="http://schemas.microsoft.com/office/drawing/2014/main" id="{3A38D64B-E466-46FC-8486-ABD9EEBDC98B}"/>
            </a:ext>
          </a:extLst>
        </xdr:cNvPr>
        <xdr:cNvSpPr/>
      </xdr:nvSpPr>
      <xdr:spPr>
        <a:xfrm>
          <a:off x="13462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154640</xdr:rowOff>
    </xdr:from>
    <xdr:ext cx="762000" cy="259045"/>
    <xdr:sp macro="" textlink="">
      <xdr:nvSpPr>
        <xdr:cNvPr id="284" name="テキスト ボックス 283">
          <a:extLst>
            <a:ext uri="{FF2B5EF4-FFF2-40B4-BE49-F238E27FC236}">
              <a16:creationId xmlns:a16="http://schemas.microsoft.com/office/drawing/2014/main" id="{19E1C490-454D-490D-9E7C-3FAB0325A8C6}"/>
            </a:ext>
          </a:extLst>
        </xdr:cNvPr>
        <xdr:cNvSpPr txBox="1"/>
      </xdr:nvSpPr>
      <xdr:spPr>
        <a:xfrm>
          <a:off x="13131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669EC640-47E4-4DB0-A9FA-596A1465D1A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91B96A0-D79A-4CC4-8BB2-57B38C4608C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2FB1A159-3267-46F7-8BE2-727A390831B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DA28BFBB-066C-4791-89A7-1506CB2A5B1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C80E954-9280-42E9-9B74-CDC523B3B25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6EFE7D4E-9AAF-4365-994A-783C0FC2D74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A9547BBB-998D-4EDB-B72B-83E2932F153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59FEA0A-1258-4079-A62E-E3E9E804555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E6403F9A-FD70-415B-BA1E-9B3077BA3BE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24B73BF4-DB9F-4216-A093-8B3B168000C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2683171-2CBC-40AE-86B3-5FD658E948A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906A814D-23F1-46EA-B4D8-58386AFDA38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721E38CB-0C76-4AA3-8A20-6F75ADFC6CB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月に町村合併、翌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の一部事務組合解散による職員受入があったことから、職員数については相当数の増となり、一般行政職員の採用凍結の実施、定年退職等による減少を重ねてきたが、依然として全国平均・県平均との比較では突出して職員が多く、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人当たり職員数は類似団体の中でも高い数値であり、令和４年度は</a:t>
          </a:r>
          <a:r>
            <a:rPr kumimoji="1" lang="en-US" altLang="ja-JP" sz="1100">
              <a:latin typeface="ＭＳ Ｐゴシック" panose="020B0600070205080204" pitchFamily="50" charset="-128"/>
              <a:ea typeface="ＭＳ Ｐゴシック" panose="020B0600070205080204" pitchFamily="50" charset="-128"/>
            </a:rPr>
            <a:t>31.40</a:t>
          </a:r>
          <a:r>
            <a:rPr kumimoji="1" lang="ja-JP" altLang="en-US" sz="1100">
              <a:latin typeface="ＭＳ Ｐゴシック" panose="020B0600070205080204" pitchFamily="50" charset="-128"/>
              <a:ea typeface="ＭＳ Ｐゴシック" panose="020B0600070205080204" pitchFamily="50" charset="-128"/>
            </a:rPr>
            <a:t>人となっている。</a:t>
          </a:r>
        </a:p>
        <a:p>
          <a:r>
            <a:rPr kumimoji="1" lang="ja-JP" altLang="en-US" sz="1100">
              <a:latin typeface="ＭＳ Ｐゴシック" panose="020B0600070205080204" pitchFamily="50" charset="-128"/>
              <a:ea typeface="ＭＳ Ｐゴシック" panose="020B0600070205080204" pitchFamily="50" charset="-128"/>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6B7D91B2-BF7F-4388-9D2E-5EB5FD85825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D0C74CBE-06A8-4C9A-B06A-B93F318E4CA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F7EC43C9-7BB4-4F74-A4AE-3D5CFF3AD41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939C0717-40CE-4906-AE70-CA46BF9E473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BDC86A0C-2268-4B9B-B3A9-FFC9132B7039}"/>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120DE2E1-AFE6-4F0A-A404-F2DE996678A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D04AEF9F-41D8-40D5-A9A3-787F0F40197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4D1C3B06-9FBE-4DEB-AAD8-279509CB4644}"/>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AAE95556-5F80-424C-9A50-62CCD11E8584}"/>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EEF8FE80-7BA2-4274-9DE4-6D3D3C6282B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8882E571-8135-4C56-B71C-0B8440FAAEE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A2228277-2DE9-4547-A213-003B6703A5C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6911BA16-C3F5-4187-A490-ECFAD90D95DD}"/>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8F17349-8312-4122-849F-A06CEB48DCE9}"/>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8249625C-523E-4F36-BCBF-5206BB3C1748}"/>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E88BE6AC-D4B3-488F-9A56-D516E672BDAF}"/>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A6A55467-C001-4A6F-A890-C09FB75A90AB}"/>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70485</xdr:rowOff>
    </xdr:from>
    <xdr:to>
      <xdr:col>81</xdr:col>
      <xdr:colOff>44450</xdr:colOff>
      <xdr:row>66</xdr:row>
      <xdr:rowOff>167005</xdr:rowOff>
    </xdr:to>
    <xdr:cxnSp macro="">
      <xdr:nvCxnSpPr>
        <xdr:cNvPr id="315" name="直線コネクタ 314">
          <a:extLst>
            <a:ext uri="{FF2B5EF4-FFF2-40B4-BE49-F238E27FC236}">
              <a16:creationId xmlns:a16="http://schemas.microsoft.com/office/drawing/2014/main" id="{297F1FB6-AC52-4A84-9857-CF59038FC191}"/>
            </a:ext>
          </a:extLst>
        </xdr:cNvPr>
        <xdr:cNvCxnSpPr/>
      </xdr:nvCxnSpPr>
      <xdr:spPr>
        <a:xfrm>
          <a:off x="16179800" y="1138618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B43A6750-9263-4310-8894-5FAE0AE577FF}"/>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E5ED60CF-BE1F-4BEE-AD3D-2385B1D67771}"/>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8350</xdr:rowOff>
    </xdr:from>
    <xdr:to>
      <xdr:col>77</xdr:col>
      <xdr:colOff>44450</xdr:colOff>
      <xdr:row>66</xdr:row>
      <xdr:rowOff>70485</xdr:rowOff>
    </xdr:to>
    <xdr:cxnSp macro="">
      <xdr:nvCxnSpPr>
        <xdr:cNvPr id="318" name="直線コネクタ 317">
          <a:extLst>
            <a:ext uri="{FF2B5EF4-FFF2-40B4-BE49-F238E27FC236}">
              <a16:creationId xmlns:a16="http://schemas.microsoft.com/office/drawing/2014/main" id="{93F47BE4-B414-4277-B4D2-1FA98CB7707E}"/>
            </a:ext>
          </a:extLst>
        </xdr:cNvPr>
        <xdr:cNvCxnSpPr/>
      </xdr:nvCxnSpPr>
      <xdr:spPr>
        <a:xfrm>
          <a:off x="15290800" y="11324050"/>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1FD52C22-8812-4400-92C7-0D81F742798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C90AD99C-B22C-4BEC-A9B1-5B4AF14DD1DF}"/>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8350</xdr:rowOff>
    </xdr:from>
    <xdr:to>
      <xdr:col>72</xdr:col>
      <xdr:colOff>203200</xdr:colOff>
      <xdr:row>66</xdr:row>
      <xdr:rowOff>35496</xdr:rowOff>
    </xdr:to>
    <xdr:cxnSp macro="">
      <xdr:nvCxnSpPr>
        <xdr:cNvPr id="321" name="直線コネクタ 320">
          <a:extLst>
            <a:ext uri="{FF2B5EF4-FFF2-40B4-BE49-F238E27FC236}">
              <a16:creationId xmlns:a16="http://schemas.microsoft.com/office/drawing/2014/main" id="{943A3C28-388D-4A97-A446-A2C762565907}"/>
            </a:ext>
          </a:extLst>
        </xdr:cNvPr>
        <xdr:cNvCxnSpPr/>
      </xdr:nvCxnSpPr>
      <xdr:spPr>
        <a:xfrm flipV="1">
          <a:off x="14401800" y="1132405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54FDEC85-62A0-491F-868D-FD74DFAAE2EA}"/>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B67D8672-F6E4-44C6-A136-33A25B96C9C7}"/>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100774</xdr:rowOff>
    </xdr:from>
    <xdr:to>
      <xdr:col>68</xdr:col>
      <xdr:colOff>152400</xdr:colOff>
      <xdr:row>66</xdr:row>
      <xdr:rowOff>35496</xdr:rowOff>
    </xdr:to>
    <xdr:cxnSp macro="">
      <xdr:nvCxnSpPr>
        <xdr:cNvPr id="324" name="直線コネクタ 323">
          <a:extLst>
            <a:ext uri="{FF2B5EF4-FFF2-40B4-BE49-F238E27FC236}">
              <a16:creationId xmlns:a16="http://schemas.microsoft.com/office/drawing/2014/main" id="{8F2F1E6F-CB39-491D-B37B-0E24F89834B3}"/>
            </a:ext>
          </a:extLst>
        </xdr:cNvPr>
        <xdr:cNvCxnSpPr/>
      </xdr:nvCxnSpPr>
      <xdr:spPr>
        <a:xfrm>
          <a:off x="13512800" y="112450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67860761-A76D-4F5C-B319-89D9ABFBE059}"/>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5EC16111-3D83-4454-AA20-2A35594583D9}"/>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AA27C71F-0256-46E6-8DAC-611D85B8A0D3}"/>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C89BC4E1-4126-48EA-B95F-E686F0FFE4C6}"/>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5DCEBBE4-5F77-4A40-AFAF-7BA44A6B82A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72BEA559-DE55-4659-9B17-FD46DF90FC4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349DA1C-D54A-44DD-B9AF-7DA31D48F59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DDD8C89-44AD-4447-88E9-23E9BBE6F3F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B3AA45A-B84F-4589-B5BC-56E8E22603E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116205</xdr:rowOff>
    </xdr:from>
    <xdr:to>
      <xdr:col>81</xdr:col>
      <xdr:colOff>95250</xdr:colOff>
      <xdr:row>67</xdr:row>
      <xdr:rowOff>46355</xdr:rowOff>
    </xdr:to>
    <xdr:sp macro="" textlink="">
      <xdr:nvSpPr>
        <xdr:cNvPr id="334" name="楕円 333">
          <a:extLst>
            <a:ext uri="{FF2B5EF4-FFF2-40B4-BE49-F238E27FC236}">
              <a16:creationId xmlns:a16="http://schemas.microsoft.com/office/drawing/2014/main" id="{F6C4CC5A-E943-49CC-8987-13523A2727B4}"/>
            </a:ext>
          </a:extLst>
        </xdr:cNvPr>
        <xdr:cNvSpPr/>
      </xdr:nvSpPr>
      <xdr:spPr>
        <a:xfrm>
          <a:off x="169672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12082</xdr:rowOff>
    </xdr:from>
    <xdr:ext cx="762000" cy="259045"/>
    <xdr:sp macro="" textlink="">
      <xdr:nvSpPr>
        <xdr:cNvPr id="335" name="定員管理の状況該当値テキスト">
          <a:extLst>
            <a:ext uri="{FF2B5EF4-FFF2-40B4-BE49-F238E27FC236}">
              <a16:creationId xmlns:a16="http://schemas.microsoft.com/office/drawing/2014/main" id="{251840FD-B590-4868-A04B-0801749960AA}"/>
            </a:ext>
          </a:extLst>
        </xdr:cNvPr>
        <xdr:cNvSpPr txBox="1"/>
      </xdr:nvSpPr>
      <xdr:spPr>
        <a:xfrm>
          <a:off x="17106900" y="1132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19685</xdr:rowOff>
    </xdr:from>
    <xdr:to>
      <xdr:col>77</xdr:col>
      <xdr:colOff>95250</xdr:colOff>
      <xdr:row>66</xdr:row>
      <xdr:rowOff>121285</xdr:rowOff>
    </xdr:to>
    <xdr:sp macro="" textlink="">
      <xdr:nvSpPr>
        <xdr:cNvPr id="336" name="楕円 335">
          <a:extLst>
            <a:ext uri="{FF2B5EF4-FFF2-40B4-BE49-F238E27FC236}">
              <a16:creationId xmlns:a16="http://schemas.microsoft.com/office/drawing/2014/main" id="{23B73687-8435-4DBD-BF94-01EEAD5AB31D}"/>
            </a:ext>
          </a:extLst>
        </xdr:cNvPr>
        <xdr:cNvSpPr/>
      </xdr:nvSpPr>
      <xdr:spPr>
        <a:xfrm>
          <a:off x="16129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106062</xdr:rowOff>
    </xdr:from>
    <xdr:ext cx="736600" cy="259045"/>
    <xdr:sp macro="" textlink="">
      <xdr:nvSpPr>
        <xdr:cNvPr id="337" name="テキスト ボックス 336">
          <a:extLst>
            <a:ext uri="{FF2B5EF4-FFF2-40B4-BE49-F238E27FC236}">
              <a16:creationId xmlns:a16="http://schemas.microsoft.com/office/drawing/2014/main" id="{B1E45C56-47EF-471B-8238-E8A4A537D92F}"/>
            </a:ext>
          </a:extLst>
        </xdr:cNvPr>
        <xdr:cNvSpPr txBox="1"/>
      </xdr:nvSpPr>
      <xdr:spPr>
        <a:xfrm>
          <a:off x="15798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129000</xdr:rowOff>
    </xdr:from>
    <xdr:to>
      <xdr:col>73</xdr:col>
      <xdr:colOff>44450</xdr:colOff>
      <xdr:row>66</xdr:row>
      <xdr:rowOff>59150</xdr:rowOff>
    </xdr:to>
    <xdr:sp macro="" textlink="">
      <xdr:nvSpPr>
        <xdr:cNvPr id="338" name="楕円 337">
          <a:extLst>
            <a:ext uri="{FF2B5EF4-FFF2-40B4-BE49-F238E27FC236}">
              <a16:creationId xmlns:a16="http://schemas.microsoft.com/office/drawing/2014/main" id="{9A0C3D4B-AA9A-4417-B5E2-A4B5E4104BD6}"/>
            </a:ext>
          </a:extLst>
        </xdr:cNvPr>
        <xdr:cNvSpPr/>
      </xdr:nvSpPr>
      <xdr:spPr>
        <a:xfrm>
          <a:off x="15240000" y="112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43927</xdr:rowOff>
    </xdr:from>
    <xdr:ext cx="762000" cy="259045"/>
    <xdr:sp macro="" textlink="">
      <xdr:nvSpPr>
        <xdr:cNvPr id="339" name="テキスト ボックス 338">
          <a:extLst>
            <a:ext uri="{FF2B5EF4-FFF2-40B4-BE49-F238E27FC236}">
              <a16:creationId xmlns:a16="http://schemas.microsoft.com/office/drawing/2014/main" id="{AFEF1459-CD9E-4ADA-9E31-07AD17B66E50}"/>
            </a:ext>
          </a:extLst>
        </xdr:cNvPr>
        <xdr:cNvSpPr txBox="1"/>
      </xdr:nvSpPr>
      <xdr:spPr>
        <a:xfrm>
          <a:off x="14909800" y="113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156146</xdr:rowOff>
    </xdr:from>
    <xdr:to>
      <xdr:col>68</xdr:col>
      <xdr:colOff>203200</xdr:colOff>
      <xdr:row>66</xdr:row>
      <xdr:rowOff>86296</xdr:rowOff>
    </xdr:to>
    <xdr:sp macro="" textlink="">
      <xdr:nvSpPr>
        <xdr:cNvPr id="340" name="楕円 339">
          <a:extLst>
            <a:ext uri="{FF2B5EF4-FFF2-40B4-BE49-F238E27FC236}">
              <a16:creationId xmlns:a16="http://schemas.microsoft.com/office/drawing/2014/main" id="{936FBDD6-C6D0-4D14-B2D5-75FF4DCD1229}"/>
            </a:ext>
          </a:extLst>
        </xdr:cNvPr>
        <xdr:cNvSpPr/>
      </xdr:nvSpPr>
      <xdr:spPr>
        <a:xfrm>
          <a:off x="143510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71073</xdr:rowOff>
    </xdr:from>
    <xdr:ext cx="762000" cy="259045"/>
    <xdr:sp macro="" textlink="">
      <xdr:nvSpPr>
        <xdr:cNvPr id="341" name="テキスト ボックス 340">
          <a:extLst>
            <a:ext uri="{FF2B5EF4-FFF2-40B4-BE49-F238E27FC236}">
              <a16:creationId xmlns:a16="http://schemas.microsoft.com/office/drawing/2014/main" id="{1472691C-C13A-43F3-96D2-40CED8F9D9DC}"/>
            </a:ext>
          </a:extLst>
        </xdr:cNvPr>
        <xdr:cNvSpPr txBox="1"/>
      </xdr:nvSpPr>
      <xdr:spPr>
        <a:xfrm>
          <a:off x="14020800" y="1138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49974</xdr:rowOff>
    </xdr:from>
    <xdr:to>
      <xdr:col>64</xdr:col>
      <xdr:colOff>152400</xdr:colOff>
      <xdr:row>65</xdr:row>
      <xdr:rowOff>151574</xdr:rowOff>
    </xdr:to>
    <xdr:sp macro="" textlink="">
      <xdr:nvSpPr>
        <xdr:cNvPr id="342" name="楕円 341">
          <a:extLst>
            <a:ext uri="{FF2B5EF4-FFF2-40B4-BE49-F238E27FC236}">
              <a16:creationId xmlns:a16="http://schemas.microsoft.com/office/drawing/2014/main" id="{C4B72D3D-3525-4CD3-874F-FCAC6A422096}"/>
            </a:ext>
          </a:extLst>
        </xdr:cNvPr>
        <xdr:cNvSpPr/>
      </xdr:nvSpPr>
      <xdr:spPr>
        <a:xfrm>
          <a:off x="13462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136351</xdr:rowOff>
    </xdr:from>
    <xdr:ext cx="762000" cy="259045"/>
    <xdr:sp macro="" textlink="">
      <xdr:nvSpPr>
        <xdr:cNvPr id="343" name="テキスト ボックス 342">
          <a:extLst>
            <a:ext uri="{FF2B5EF4-FFF2-40B4-BE49-F238E27FC236}">
              <a16:creationId xmlns:a16="http://schemas.microsoft.com/office/drawing/2014/main" id="{679DE2CD-EDE7-4286-8EB1-29DD3680055D}"/>
            </a:ext>
          </a:extLst>
        </xdr:cNvPr>
        <xdr:cNvSpPr txBox="1"/>
      </xdr:nvSpPr>
      <xdr:spPr>
        <a:xfrm>
          <a:off x="13131800" y="1128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F1FFB736-2439-4502-A782-824DF562A10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3E9C5F84-B9A7-4682-B430-7C3AB01D388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359D3D0F-ABA2-4FA6-919B-530A9615422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EA2C2478-9362-40A7-8719-3A07755B5FC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26568511-4F36-457B-8D6B-3F0ABAFAC13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FEF6936-8772-4603-99E9-715B8C79B3A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7589D83C-BB14-439C-89FC-662E09C4675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97CE43AA-7103-4A09-ABCF-BA82649CC99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1FE244BF-3D23-48B7-91B4-B55DC2EA93D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1ECCF2C4-C2C0-43A1-8CC1-E7FDFBADA1C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F477B0A-D9BC-4FF3-B17E-A8E02F83F5B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808D74F0-9793-4F9F-B0C4-A83EEEF6AEC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945621DF-55DD-4DCD-83E9-D68E6527137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年度から過去の大規模事業（消防・救急デジタル無線整備事業、道の駅整備事業等）の償還が開始となったことを要因として、令和元年度まで連続して悪化を続けていたが、令和２年度に改善に転じた。</a:t>
          </a:r>
        </a:p>
        <a:p>
          <a:r>
            <a:rPr kumimoji="1" lang="ja-JP" altLang="en-US" sz="1300">
              <a:latin typeface="ＭＳ Ｐゴシック" panose="020B0600070205080204" pitchFamily="50" charset="-128"/>
              <a:ea typeface="ＭＳ Ｐゴシック" panose="020B0600070205080204" pitchFamily="50" charset="-128"/>
            </a:rPr>
            <a:t>　引き続き、地方債の借入限度を設けるなど抑制を継続し、比率改善を目指していく。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5620CE0E-AEA6-42D9-9FF1-D5C1CCDC1DF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BE898B6-BEB4-46DE-9A2A-64276C30890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78F0B3E8-F214-4C0E-AC87-5899331F848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E0FABB23-38A5-403E-B97D-8D0335552C4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91A3520C-453F-400E-8282-296C33CB5EC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33A8712B-9B8D-499F-BBB5-A6666B3AAF3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259D3890-2AB1-4568-A359-A055669AF34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37E7D799-A71E-402B-B4BD-4CD16D33886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94B0A05-107D-4AF6-9125-BBE51D2976F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B919BE9E-AA7B-4DF8-A0DA-30C6583D91D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767A332A-A385-4F31-B780-EAEBEF1C932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E6BBA767-86A7-41FB-8B2F-DEE2340EBE3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37A52493-C4BA-4E43-B0E9-9B1C27A774B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E70A1DEB-5574-4920-A070-15816BBEC62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158B29A5-87D5-42EF-8C07-EE32E222C5D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6CBD053B-3C4A-4CE1-BD67-9B25FC398D5F}"/>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4A1E733F-E3FE-46E8-BA30-5341004363A3}"/>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7E091F99-1A66-4D3A-8D82-70DB0ACF5775}"/>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88E93E6D-BCD3-4528-872E-A0AB1264BDBB}"/>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5DE36DBC-A92A-4752-B4E7-55E2F5E4DE56}"/>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77" name="直線コネクタ 376">
          <a:extLst>
            <a:ext uri="{FF2B5EF4-FFF2-40B4-BE49-F238E27FC236}">
              <a16:creationId xmlns:a16="http://schemas.microsoft.com/office/drawing/2014/main" id="{7C3AB43F-7DA2-4FB2-898C-F847EDFBF0C3}"/>
            </a:ext>
          </a:extLst>
        </xdr:cNvPr>
        <xdr:cNvCxnSpPr/>
      </xdr:nvCxnSpPr>
      <xdr:spPr>
        <a:xfrm flipV="1">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483746EF-F61C-4DC8-8A63-9D4518F87156}"/>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D3B28141-2335-4B3C-99F9-CD6E1BF9F544}"/>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44027</xdr:rowOff>
    </xdr:to>
    <xdr:cxnSp macro="">
      <xdr:nvCxnSpPr>
        <xdr:cNvPr id="380" name="直線コネクタ 379">
          <a:extLst>
            <a:ext uri="{FF2B5EF4-FFF2-40B4-BE49-F238E27FC236}">
              <a16:creationId xmlns:a16="http://schemas.microsoft.com/office/drawing/2014/main" id="{2A365A73-72A8-4D53-BB08-293377EAA61D}"/>
            </a:ext>
          </a:extLst>
        </xdr:cNvPr>
        <xdr:cNvCxnSpPr/>
      </xdr:nvCxnSpPr>
      <xdr:spPr>
        <a:xfrm flipV="1">
          <a:off x="15290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79E1B437-45E0-48E4-BF91-B4DA4676E6FD}"/>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ED39D51E-C453-4854-9959-5F76CB6EA60A}"/>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83" name="直線コネクタ 382">
          <a:extLst>
            <a:ext uri="{FF2B5EF4-FFF2-40B4-BE49-F238E27FC236}">
              <a16:creationId xmlns:a16="http://schemas.microsoft.com/office/drawing/2014/main" id="{899391AB-DAD1-4D2A-9282-567B184B6457}"/>
            </a:ext>
          </a:extLst>
        </xdr:cNvPr>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8C881BFE-3B90-4030-AAC7-45731A788B1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2BE78AF7-AC3F-495F-918A-4FB9642A3098}"/>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100330</xdr:rowOff>
    </xdr:to>
    <xdr:cxnSp macro="">
      <xdr:nvCxnSpPr>
        <xdr:cNvPr id="386" name="直線コネクタ 385">
          <a:extLst>
            <a:ext uri="{FF2B5EF4-FFF2-40B4-BE49-F238E27FC236}">
              <a16:creationId xmlns:a16="http://schemas.microsoft.com/office/drawing/2014/main" id="{62078D15-4840-46FA-985D-AF0057BC1138}"/>
            </a:ext>
          </a:extLst>
        </xdr:cNvPr>
        <xdr:cNvCxnSpPr/>
      </xdr:nvCxnSpPr>
      <xdr:spPr>
        <a:xfrm>
          <a:off x="13512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6E2BDA-0828-4395-AE0F-BC6996269372}"/>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B8D3FE1D-AD7E-4BFA-8B55-F0EBC707A224}"/>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50FB2FE6-0B4D-42B3-807F-26458D99B3AD}"/>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7E361878-894A-4109-84F1-4C2A16B75939}"/>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C79B4E1-7B9E-444E-9BD3-6C4B669B1DA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1FFEC96-7C39-42D8-8887-660EBDD3B7C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F9D9612-91F1-417D-A9FF-4AAF3E995F0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6A7A950-D1EA-4682-A2A0-CA9B3FC4BAD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EFB4483-85E8-4F6B-82DC-A269F920FFF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6" name="楕円 395">
          <a:extLst>
            <a:ext uri="{FF2B5EF4-FFF2-40B4-BE49-F238E27FC236}">
              <a16:creationId xmlns:a16="http://schemas.microsoft.com/office/drawing/2014/main" id="{7A26896F-9537-4F11-A683-14678B1D707D}"/>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7" name="公債費負担の状況該当値テキスト">
          <a:extLst>
            <a:ext uri="{FF2B5EF4-FFF2-40B4-BE49-F238E27FC236}">
              <a16:creationId xmlns:a16="http://schemas.microsoft.com/office/drawing/2014/main" id="{4F9DC013-908F-43A9-AA03-EA5DA265441F}"/>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8" name="楕円 397">
          <a:extLst>
            <a:ext uri="{FF2B5EF4-FFF2-40B4-BE49-F238E27FC236}">
              <a16:creationId xmlns:a16="http://schemas.microsoft.com/office/drawing/2014/main" id="{F4AC5F8D-AC98-4B12-9DA5-D009E123F0F4}"/>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9" name="テキスト ボックス 398">
          <a:extLst>
            <a:ext uri="{FF2B5EF4-FFF2-40B4-BE49-F238E27FC236}">
              <a16:creationId xmlns:a16="http://schemas.microsoft.com/office/drawing/2014/main" id="{AB06F374-CD48-4EB3-A8D4-DA806629F7E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0" name="楕円 399">
          <a:extLst>
            <a:ext uri="{FF2B5EF4-FFF2-40B4-BE49-F238E27FC236}">
              <a16:creationId xmlns:a16="http://schemas.microsoft.com/office/drawing/2014/main" id="{B7384DDE-C858-4FEB-8DF1-206467E38F77}"/>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1" name="テキスト ボックス 400">
          <a:extLst>
            <a:ext uri="{FF2B5EF4-FFF2-40B4-BE49-F238E27FC236}">
              <a16:creationId xmlns:a16="http://schemas.microsoft.com/office/drawing/2014/main" id="{A41312C8-48B2-427D-8D6B-8BEEBA2F3DA7}"/>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2" name="楕円 401">
          <a:extLst>
            <a:ext uri="{FF2B5EF4-FFF2-40B4-BE49-F238E27FC236}">
              <a16:creationId xmlns:a16="http://schemas.microsoft.com/office/drawing/2014/main" id="{D5C4F905-A2EC-467C-8A43-8855829478A2}"/>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3" name="テキスト ボックス 402">
          <a:extLst>
            <a:ext uri="{FF2B5EF4-FFF2-40B4-BE49-F238E27FC236}">
              <a16:creationId xmlns:a16="http://schemas.microsoft.com/office/drawing/2014/main" id="{FCB18EB6-D81E-419B-8046-A60616F6DB2D}"/>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4" name="楕円 403">
          <a:extLst>
            <a:ext uri="{FF2B5EF4-FFF2-40B4-BE49-F238E27FC236}">
              <a16:creationId xmlns:a16="http://schemas.microsoft.com/office/drawing/2014/main" id="{866C687A-FA9B-4F1E-AEFA-C0B032A0C25D}"/>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405" name="テキスト ボックス 404">
          <a:extLst>
            <a:ext uri="{FF2B5EF4-FFF2-40B4-BE49-F238E27FC236}">
              <a16:creationId xmlns:a16="http://schemas.microsoft.com/office/drawing/2014/main" id="{E2C3F286-1F7D-41D3-8296-84BCDDF29A85}"/>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27809F4-4DBF-466E-AD45-BB9F6443147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B519557D-E639-4082-8528-A9866DEA7EC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38155E6D-0427-41AB-8E4B-56FCA3AAAA2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BDE69B34-75C9-497D-927F-EE7DD2BCC17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11FCB9DB-2A5D-46B8-8C51-E3E55C9E755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8A3B6A21-B5F7-4E74-8224-E4F8ED5344C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24CCAC42-C4CA-47B3-8F75-2C1AEF6B5BD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F70F077B-74F2-426D-A581-EB5A1C9D016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5F0C800-4383-464B-9015-6604193320B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57B5D438-90C6-4E15-AE02-0BC2EF521C2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BE936B4-4001-43EC-AD29-4E6F2BC267B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C5CE9FFD-4B07-4C40-A56A-8D7CEA75597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D611954E-1A87-4952-BD7B-93681856B1C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充当可能財源が将来負担額を上回り、将来負担比率は令和４年度も表れない結果となった。</a:t>
          </a:r>
        </a:p>
        <a:p>
          <a:r>
            <a:rPr kumimoji="1" lang="ja-JP" altLang="en-US" sz="1300">
              <a:latin typeface="ＭＳ Ｐゴシック" panose="020B0600070205080204" pitchFamily="50" charset="-128"/>
              <a:ea typeface="ＭＳ Ｐゴシック" panose="020B0600070205080204" pitchFamily="50" charset="-128"/>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が、中長期的に段階を踏まえた財政改善を進めることとし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CD1C8A34-1B2A-4806-A782-9F64E5710E7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CC634BE3-AD62-4702-9A07-B12E8E5915D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E225B86B-9BF7-4491-A6D0-603DC3FA7A7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6E859C41-5A60-4890-AACD-67322E6CA43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5927A39F-EE81-4451-8C22-56A8857EE78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90CD86E8-8C1E-4913-BA4F-B1BF346FC4A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21D5862D-A0DF-4450-AB79-E13BB757B1D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92D551D4-1893-481F-9D11-9F71248EDC5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2251E4D8-B838-46A0-A8DE-AAE0280FC75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5D8227AE-AF8B-4665-BE92-9BA4D2CBC78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A9BA5447-22C4-4688-B18D-6D86DD19FB6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101E7815-79FA-4F0E-AE39-B1CFDB99C94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D25BBD61-CC90-4BC9-A841-98E2F9A0F37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706044-872F-47A5-9A5D-77F76EDC63F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17AF1704-BBED-4BF0-A3A9-DE4EAB9B907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966F3E7-88E8-476D-B5CE-8E5BD268D5D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997DD343-7474-4300-A43F-27F6B345561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72149E9F-6CD2-479B-81C0-E7709C1691DE}"/>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25972023-E54C-4615-9AD7-9BC34877C464}"/>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991AC040-29CD-47E4-B85E-186434E56363}"/>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C898A1BA-5CFC-4FCB-9D5C-5E75B6536711}"/>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BB18564E-85F9-46DB-A138-BADA9CC5C3D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29B2441E-3C2D-4DF5-A63D-6B991472B686}"/>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BBCBBF97-16C9-4AE3-814F-1EF5A4D0D5D3}"/>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EB62F620-E330-4CA6-8EE9-46521AEBE5F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8E9AB622-B183-41A4-9437-612F4FCDD5F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842A8DBC-960D-4825-AA70-A2344EBA5DB8}"/>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91747F11-458A-4D8B-A684-3EECB49F92A4}"/>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D38C5726-020C-4AB5-B317-32A016610C1D}"/>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A6013E5E-ACE8-495E-B3C7-D29DDA330E8E}"/>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74D8DC1-4738-43F0-85D7-9299DEB689C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1B29A808-BDFA-4EC2-89B5-4DD518F15DD4}"/>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C63A515-A4FD-4AD4-91C0-ED29E38A9FF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CB005C3-6302-4D5C-9C05-8CE0B703468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4B772C2-150A-4118-A536-5FA7D6AE31B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D0936CB-0711-4DA1-ABCB-82E9AC808DF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4F55CE1-EBA0-4D86-8110-DBB63486DEE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7,420
7,394
583.69
10,970,509
9,802,485
777,118
5,820,087
9,329,746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町村合併に伴い一部事務組合の身分をそのまま引き継いだことにより、町の規模に対して職員数が増大し、経常収支比率を押し上げる要因となっているが、職員の定員管理や給与の適正化等に努めており、町村合併を行った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と比較して、職員数や職員給与費は着実に減少してきた。しかし、会計年度任用職員制度の影響等により、今後も比較的高いままの推移が見込まれる。引き続き職員の適正な人員配置や定員の適正化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41</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62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621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111760</xdr:rowOff>
    </xdr:from>
    <xdr:to>
      <xdr:col>15</xdr:col>
      <xdr:colOff>98425</xdr:colOff>
      <xdr:row>41</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69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111760</xdr:rowOff>
    </xdr:from>
    <xdr:to>
      <xdr:col>11</xdr:col>
      <xdr:colOff>9525</xdr:colOff>
      <xdr:row>41</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6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34290</xdr:rowOff>
    </xdr:from>
    <xdr:to>
      <xdr:col>24</xdr:col>
      <xdr:colOff>76200</xdr:colOff>
      <xdr:row>41</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114317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49530</xdr:rowOff>
    </xdr:from>
    <xdr:to>
      <xdr:col>15</xdr:col>
      <xdr:colOff>149225</xdr:colOff>
      <xdr:row>41</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60960</xdr:rowOff>
    </xdr:from>
    <xdr:to>
      <xdr:col>11</xdr:col>
      <xdr:colOff>60325</xdr:colOff>
      <xdr:row>40</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144780</xdr:rowOff>
    </xdr:from>
    <xdr:to>
      <xdr:col>6</xdr:col>
      <xdr:colOff>171450</xdr:colOff>
      <xdr:row>41</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物品（車両や消耗品等）や契約等の一元化に取り組み、コスト削減を図ってきたところであるが、地理的要因により行政効率が悪いうえに、令和４年度は大雪による町道除雪作業業務の委託等で、前年度より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ポイント上昇した。さらに新型コロナウイルス感染症の影響が少なくなったことにより、旅費をはじめとする各経費の増加も見込まれるため、今後は、より一層経費節減に取り組む必要がある。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30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109855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730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109855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130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170832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比較しても低い状況であるが、町の高齢化率の高さに起因する医療扶助の増加により、今後は増加傾向が続くものと思われ、町単独扶助事業の効果検証を行うなどの改善は引き続き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その他については、国民健康保険や介護保険や下水道事業など特別会計への繰出金が主なものである。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今後も各事業において、効率的かつ合理的な経費削減に努めるとともに、公営企業については独立採算の原則のもと経営努力する必要がある。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補助費等については、徹底した補助見直し等により類似団体平均と比較しても低い水準を保っている。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近年減少傾向にあったものの、令和４年度は松山衛生事務組合加入負担金等の増加により前年度より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今後も定期的に費用対効果を検証するなどして、廃止・見直し継続等のメリハリのある判断が必要である。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20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町村合併時に整備した事業により地方債現在高が増加していたが、近年は公営企業債の元利償還金に対する繰入金を合わせても類似団体の平均水準以下という状況が続いている。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今後も中長期を見据えた地方債の新規発行の適正化に努め、身の丈に合った規模の普通建設事業を進めることで、安定レベルの公債費負担を維持することとしている。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20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0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3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年度は、前年度と比較して全ての項目でポイントが下がったため、類似団体との差が縮まっていたが、令和４年度は過去５年で最も差が大きくなっている。</a:t>
          </a:r>
        </a:p>
        <a:p>
          <a:r>
            <a:rPr kumimoji="1" lang="ja-JP" altLang="en-US" sz="1200">
              <a:latin typeface="ＭＳ Ｐゴシック" panose="020B0600070205080204" pitchFamily="50" charset="-128"/>
              <a:ea typeface="ＭＳ Ｐゴシック" panose="020B0600070205080204" pitchFamily="50" charset="-128"/>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0673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067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81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86377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53522</xdr:rowOff>
    </xdr:from>
    <xdr:to>
      <xdr:col>29</xdr:col>
      <xdr:colOff>127000</xdr:colOff>
      <xdr:row>15</xdr:row>
      <xdr:rowOff>137514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2897"/>
          <a:ext cx="647700" cy="83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137514</xdr:rowOff>
    </xdr:from>
    <xdr:to>
      <xdr:col>26</xdr:col>
      <xdr:colOff>50800</xdr:colOff>
      <xdr:row>15</xdr:row>
      <xdr:rowOff>155144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56889"/>
          <a:ext cx="698500" cy="1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155144</xdr:rowOff>
    </xdr:from>
    <xdr:to>
      <xdr:col>22</xdr:col>
      <xdr:colOff>114300</xdr:colOff>
      <xdr:row>16</xdr:row>
      <xdr:rowOff>84515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4519"/>
          <a:ext cx="698500" cy="10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79738</xdr:rowOff>
    </xdr:from>
    <xdr:to>
      <xdr:col>18</xdr:col>
      <xdr:colOff>177800</xdr:colOff>
      <xdr:row>16</xdr:row>
      <xdr:rowOff>84515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70563"/>
          <a:ext cx="698500" cy="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2722</xdr:rowOff>
    </xdr:from>
    <xdr:to>
      <xdr:col>29</xdr:col>
      <xdr:colOff>177800</xdr:colOff>
      <xdr:row>15</xdr:row>
      <xdr:rowOff>104322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19249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86714</xdr:rowOff>
    </xdr:from>
    <xdr:to>
      <xdr:col>26</xdr:col>
      <xdr:colOff>101600</xdr:colOff>
      <xdr:row>16</xdr:row>
      <xdr:rowOff>16864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27041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7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104344</xdr:rowOff>
    </xdr:from>
    <xdr:to>
      <xdr:col>22</xdr:col>
      <xdr:colOff>165100</xdr:colOff>
      <xdr:row>16</xdr:row>
      <xdr:rowOff>34494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44671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33715</xdr:rowOff>
    </xdr:from>
    <xdr:to>
      <xdr:col>19</xdr:col>
      <xdr:colOff>38100</xdr:colOff>
      <xdr:row>16</xdr:row>
      <xdr:rowOff>135315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2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145492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9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28938</xdr:rowOff>
    </xdr:from>
    <xdr:to>
      <xdr:col>15</xdr:col>
      <xdr:colOff>101600</xdr:colOff>
      <xdr:row>16</xdr:row>
      <xdr:rowOff>130538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140715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209263</xdr:rowOff>
    </xdr:from>
    <xdr:to>
      <xdr:col>29</xdr:col>
      <xdr:colOff>127000</xdr:colOff>
      <xdr:row>34</xdr:row>
      <xdr:rowOff>259718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6713"/>
          <a:ext cx="6477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259718</xdr:rowOff>
    </xdr:from>
    <xdr:to>
      <xdr:col>26</xdr:col>
      <xdr:colOff>50800</xdr:colOff>
      <xdr:row>34</xdr:row>
      <xdr:rowOff>320167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27168"/>
          <a:ext cx="6985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320167</xdr:rowOff>
    </xdr:from>
    <xdr:to>
      <xdr:col>22</xdr:col>
      <xdr:colOff>114300</xdr:colOff>
      <xdr:row>34</xdr:row>
      <xdr:rowOff>320200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87617"/>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267654</xdr:rowOff>
    </xdr:from>
    <xdr:to>
      <xdr:col>18</xdr:col>
      <xdr:colOff>177800</xdr:colOff>
      <xdr:row>34</xdr:row>
      <xdr:rowOff>320200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35104"/>
          <a:ext cx="698500" cy="5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158463</xdr:rowOff>
    </xdr:from>
    <xdr:to>
      <xdr:col>29</xdr:col>
      <xdr:colOff>177800</xdr:colOff>
      <xdr:row>34</xdr:row>
      <xdr:rowOff>260063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3540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7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208919</xdr:rowOff>
    </xdr:from>
    <xdr:to>
      <xdr:col>26</xdr:col>
      <xdr:colOff>101600</xdr:colOff>
      <xdr:row>34</xdr:row>
      <xdr:rowOff>310519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320696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4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269367</xdr:rowOff>
    </xdr:from>
    <xdr:to>
      <xdr:col>22</xdr:col>
      <xdr:colOff>165100</xdr:colOff>
      <xdr:row>35</xdr:row>
      <xdr:rowOff>28067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3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38244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269400</xdr:rowOff>
    </xdr:from>
    <xdr:to>
      <xdr:col>19</xdr:col>
      <xdr:colOff>38100</xdr:colOff>
      <xdr:row>35</xdr:row>
      <xdr:rowOff>28100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38277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216854</xdr:rowOff>
    </xdr:from>
    <xdr:to>
      <xdr:col>15</xdr:col>
      <xdr:colOff>101600</xdr:colOff>
      <xdr:row>34</xdr:row>
      <xdr:rowOff>318454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8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328631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7,420
7,394
583.69
10,970,509
9,802,485
777,118
5,820,087
9,329,746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13438</xdr:rowOff>
    </xdr:from>
    <xdr:to>
      <xdr:col>24</xdr:col>
      <xdr:colOff>63500</xdr:colOff>
      <xdr:row>32</xdr:row>
      <xdr:rowOff>119206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499838"/>
          <a:ext cx="838200" cy="10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119206</xdr:rowOff>
    </xdr:from>
    <xdr:to>
      <xdr:col>19</xdr:col>
      <xdr:colOff>177800</xdr:colOff>
      <xdr:row>32</xdr:row>
      <xdr:rowOff>137883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605606"/>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137883</xdr:rowOff>
    </xdr:from>
    <xdr:to>
      <xdr:col>15</xdr:col>
      <xdr:colOff>50800</xdr:colOff>
      <xdr:row>33</xdr:row>
      <xdr:rowOff>122549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624283"/>
          <a:ext cx="8890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122549</xdr:rowOff>
    </xdr:from>
    <xdr:to>
      <xdr:col>10</xdr:col>
      <xdr:colOff>114300</xdr:colOff>
      <xdr:row>33</xdr:row>
      <xdr:rowOff>127738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78039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134088</xdr:rowOff>
    </xdr:from>
    <xdr:to>
      <xdr:col>24</xdr:col>
      <xdr:colOff>114300</xdr:colOff>
      <xdr:row>32</xdr:row>
      <xdr:rowOff>64238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156965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30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68406</xdr:rowOff>
    </xdr:from>
    <xdr:to>
      <xdr:col>20</xdr:col>
      <xdr:colOff>38100</xdr:colOff>
      <xdr:row>32</xdr:row>
      <xdr:rowOff>170006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5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15083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33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87083</xdr:rowOff>
    </xdr:from>
    <xdr:to>
      <xdr:col>15</xdr:col>
      <xdr:colOff>101600</xdr:colOff>
      <xdr:row>33</xdr:row>
      <xdr:rowOff>17233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33760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71749</xdr:rowOff>
    </xdr:from>
    <xdr:to>
      <xdr:col>10</xdr:col>
      <xdr:colOff>165100</xdr:colOff>
      <xdr:row>34</xdr:row>
      <xdr:rowOff>1899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18426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0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76938</xdr:rowOff>
    </xdr:from>
    <xdr:to>
      <xdr:col>6</xdr:col>
      <xdr:colOff>38100</xdr:colOff>
      <xdr:row>34</xdr:row>
      <xdr:rowOff>7088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23615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14375</xdr:rowOff>
    </xdr:from>
    <xdr:to>
      <xdr:col>24</xdr:col>
      <xdr:colOff>63500</xdr:colOff>
      <xdr:row>57</xdr:row>
      <xdr:rowOff>126696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7025"/>
          <a:ext cx="838200" cy="1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126696</xdr:rowOff>
    </xdr:from>
    <xdr:to>
      <xdr:col>19</xdr:col>
      <xdr:colOff>177800</xdr:colOff>
      <xdr:row>58</xdr:row>
      <xdr:rowOff>63240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9346"/>
          <a:ext cx="889000" cy="1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49605</xdr:rowOff>
    </xdr:from>
    <xdr:to>
      <xdr:col>15</xdr:col>
      <xdr:colOff>50800</xdr:colOff>
      <xdr:row>58</xdr:row>
      <xdr:rowOff>63240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93705"/>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49605</xdr:rowOff>
    </xdr:from>
    <xdr:to>
      <xdr:col>10</xdr:col>
      <xdr:colOff>114300</xdr:colOff>
      <xdr:row>58</xdr:row>
      <xdr:rowOff>89515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3705"/>
          <a:ext cx="8890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135025</xdr:rowOff>
    </xdr:from>
    <xdr:to>
      <xdr:col>24</xdr:col>
      <xdr:colOff>114300</xdr:colOff>
      <xdr:row>57</xdr:row>
      <xdr:rowOff>65175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157902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75896</xdr:rowOff>
    </xdr:from>
    <xdr:to>
      <xdr:col>20</xdr:col>
      <xdr:colOff>38100</xdr:colOff>
      <xdr:row>58</xdr:row>
      <xdr:rowOff>6046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22573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2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12440</xdr:rowOff>
    </xdr:from>
    <xdr:to>
      <xdr:col>15</xdr:col>
      <xdr:colOff>101600</xdr:colOff>
      <xdr:row>58</xdr:row>
      <xdr:rowOff>114040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130567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170255</xdr:rowOff>
    </xdr:from>
    <xdr:to>
      <xdr:col>10</xdr:col>
      <xdr:colOff>165100</xdr:colOff>
      <xdr:row>58</xdr:row>
      <xdr:rowOff>100405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116932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38715</xdr:rowOff>
    </xdr:from>
    <xdr:to>
      <xdr:col>6</xdr:col>
      <xdr:colOff>38100</xdr:colOff>
      <xdr:row>58</xdr:row>
      <xdr:rowOff>140315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156842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4254</xdr:rowOff>
    </xdr:from>
    <xdr:to>
      <xdr:col>24</xdr:col>
      <xdr:colOff>63500</xdr:colOff>
      <xdr:row>78</xdr:row>
      <xdr:rowOff>82817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7354"/>
          <a:ext cx="8382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78569</xdr:rowOff>
    </xdr:from>
    <xdr:to>
      <xdr:col>19</xdr:col>
      <xdr:colOff>177800</xdr:colOff>
      <xdr:row>78</xdr:row>
      <xdr:rowOff>82817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1669"/>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78569</xdr:rowOff>
    </xdr:from>
    <xdr:to>
      <xdr:col>15</xdr:col>
      <xdr:colOff>50800</xdr:colOff>
      <xdr:row>78</xdr:row>
      <xdr:rowOff>90436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1669"/>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51955</xdr:rowOff>
    </xdr:from>
    <xdr:to>
      <xdr:col>10</xdr:col>
      <xdr:colOff>114300</xdr:colOff>
      <xdr:row>78</xdr:row>
      <xdr:rowOff>90436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505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103331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32017</xdr:rowOff>
    </xdr:from>
    <xdr:to>
      <xdr:col>20</xdr:col>
      <xdr:colOff>38100</xdr:colOff>
      <xdr:row>78</xdr:row>
      <xdr:rowOff>133617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27769</xdr:rowOff>
    </xdr:from>
    <xdr:to>
      <xdr:col>15</xdr:col>
      <xdr:colOff>101600</xdr:colOff>
      <xdr:row>78</xdr:row>
      <xdr:rowOff>129369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39636</xdr:rowOff>
    </xdr:from>
    <xdr:to>
      <xdr:col>10</xdr:col>
      <xdr:colOff>165100</xdr:colOff>
      <xdr:row>78</xdr:row>
      <xdr:rowOff>141236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132363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1155</xdr:rowOff>
    </xdr:from>
    <xdr:to>
      <xdr:col>6</xdr:col>
      <xdr:colOff>38100</xdr:colOff>
      <xdr:row>78</xdr:row>
      <xdr:rowOff>102755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93882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143847</xdr:rowOff>
    </xdr:from>
    <xdr:to>
      <xdr:col>24</xdr:col>
      <xdr:colOff>63500</xdr:colOff>
      <xdr:row>96</xdr:row>
      <xdr:rowOff>105584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60147"/>
          <a:ext cx="838200" cy="30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143847</xdr:rowOff>
    </xdr:from>
    <xdr:to>
      <xdr:col>19</xdr:col>
      <xdr:colOff>177800</xdr:colOff>
      <xdr:row>97</xdr:row>
      <xdr:rowOff>35153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60147"/>
          <a:ext cx="889000" cy="40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35153</xdr:rowOff>
    </xdr:from>
    <xdr:to>
      <xdr:col>15</xdr:col>
      <xdr:colOff>50800</xdr:colOff>
      <xdr:row>97</xdr:row>
      <xdr:rowOff>46050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6580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46050</xdr:rowOff>
    </xdr:from>
    <xdr:to>
      <xdr:col>10</xdr:col>
      <xdr:colOff>114300</xdr:colOff>
      <xdr:row>97</xdr:row>
      <xdr:rowOff>71642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6700"/>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54784</xdr:rowOff>
    </xdr:from>
    <xdr:to>
      <xdr:col>24</xdr:col>
      <xdr:colOff>114300</xdr:colOff>
      <xdr:row>96</xdr:row>
      <xdr:rowOff>156384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33211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93047</xdr:rowOff>
    </xdr:from>
    <xdr:to>
      <xdr:col>20</xdr:col>
      <xdr:colOff>38100</xdr:colOff>
      <xdr:row>95</xdr:row>
      <xdr:rowOff>23197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14324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155803</xdr:rowOff>
    </xdr:from>
    <xdr:to>
      <xdr:col>15</xdr:col>
      <xdr:colOff>101600</xdr:colOff>
      <xdr:row>97</xdr:row>
      <xdr:rowOff>85953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166700</xdr:rowOff>
    </xdr:from>
    <xdr:to>
      <xdr:col>10</xdr:col>
      <xdr:colOff>165100</xdr:colOff>
      <xdr:row>97</xdr:row>
      <xdr:rowOff>96850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87977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20842</xdr:rowOff>
    </xdr:from>
    <xdr:to>
      <xdr:col>6</xdr:col>
      <xdr:colOff>38100</xdr:colOff>
      <xdr:row>97</xdr:row>
      <xdr:rowOff>122442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41937</xdr:rowOff>
    </xdr:from>
    <xdr:to>
      <xdr:col>55</xdr:col>
      <xdr:colOff>0</xdr:colOff>
      <xdr:row>34</xdr:row>
      <xdr:rowOff>48315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71237"/>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146787</xdr:rowOff>
    </xdr:from>
    <xdr:to>
      <xdr:col>50</xdr:col>
      <xdr:colOff>114300</xdr:colOff>
      <xdr:row>34</xdr:row>
      <xdr:rowOff>48315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61737"/>
          <a:ext cx="889000" cy="4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146787</xdr:rowOff>
    </xdr:from>
    <xdr:to>
      <xdr:col>45</xdr:col>
      <xdr:colOff>177800</xdr:colOff>
      <xdr:row>36</xdr:row>
      <xdr:rowOff>74951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61737"/>
          <a:ext cx="889000" cy="78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74951</xdr:rowOff>
    </xdr:from>
    <xdr:to>
      <xdr:col>41</xdr:col>
      <xdr:colOff>50800</xdr:colOff>
      <xdr:row>36</xdr:row>
      <xdr:rowOff>151011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47151"/>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162587</xdr:rowOff>
    </xdr:from>
    <xdr:to>
      <xdr:col>55</xdr:col>
      <xdr:colOff>50800</xdr:colOff>
      <xdr:row>34</xdr:row>
      <xdr:rowOff>92737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14014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7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168965</xdr:rowOff>
    </xdr:from>
    <xdr:to>
      <xdr:col>50</xdr:col>
      <xdr:colOff>165100</xdr:colOff>
      <xdr:row>34</xdr:row>
      <xdr:rowOff>99115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115642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95987</xdr:rowOff>
    </xdr:from>
    <xdr:to>
      <xdr:col>46</xdr:col>
      <xdr:colOff>38100</xdr:colOff>
      <xdr:row>32</xdr:row>
      <xdr:rowOff>26137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42664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18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24151</xdr:rowOff>
    </xdr:from>
    <xdr:to>
      <xdr:col>41</xdr:col>
      <xdr:colOff>101600</xdr:colOff>
      <xdr:row>36</xdr:row>
      <xdr:rowOff>125751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142278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7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100211</xdr:rowOff>
    </xdr:from>
    <xdr:to>
      <xdr:col>36</xdr:col>
      <xdr:colOff>165100</xdr:colOff>
      <xdr:row>37</xdr:row>
      <xdr:rowOff>30361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46888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161538</xdr:rowOff>
    </xdr:from>
    <xdr:to>
      <xdr:col>55</xdr:col>
      <xdr:colOff>0</xdr:colOff>
      <xdr:row>57</xdr:row>
      <xdr:rowOff>23519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91288"/>
          <a:ext cx="838200" cy="2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161538</xdr:rowOff>
    </xdr:from>
    <xdr:to>
      <xdr:col>50</xdr:col>
      <xdr:colOff>114300</xdr:colOff>
      <xdr:row>57</xdr:row>
      <xdr:rowOff>33440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91288"/>
          <a:ext cx="889000" cy="2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19955</xdr:rowOff>
    </xdr:from>
    <xdr:to>
      <xdr:col>45</xdr:col>
      <xdr:colOff>177800</xdr:colOff>
      <xdr:row>57</xdr:row>
      <xdr:rowOff>33440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21155"/>
          <a:ext cx="889000" cy="18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19955</xdr:rowOff>
    </xdr:from>
    <xdr:to>
      <xdr:col>41</xdr:col>
      <xdr:colOff>50800</xdr:colOff>
      <xdr:row>57</xdr:row>
      <xdr:rowOff>131759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21155"/>
          <a:ext cx="889000" cy="28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144169</xdr:rowOff>
    </xdr:from>
    <xdr:to>
      <xdr:col>55</xdr:col>
      <xdr:colOff>50800</xdr:colOff>
      <xdr:row>57</xdr:row>
      <xdr:rowOff>74319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122596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110738</xdr:rowOff>
    </xdr:from>
    <xdr:to>
      <xdr:col>50</xdr:col>
      <xdr:colOff>165100</xdr:colOff>
      <xdr:row>56</xdr:row>
      <xdr:rowOff>40888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57415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1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154090</xdr:rowOff>
    </xdr:from>
    <xdr:to>
      <xdr:col>46</xdr:col>
      <xdr:colOff>38100</xdr:colOff>
      <xdr:row>57</xdr:row>
      <xdr:rowOff>84240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75367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4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140605</xdr:rowOff>
    </xdr:from>
    <xdr:to>
      <xdr:col>41</xdr:col>
      <xdr:colOff>101600</xdr:colOff>
      <xdr:row>56</xdr:row>
      <xdr:rowOff>70755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87282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80959</xdr:rowOff>
    </xdr:from>
    <xdr:to>
      <xdr:col>36</xdr:col>
      <xdr:colOff>165100</xdr:colOff>
      <xdr:row>58</xdr:row>
      <xdr:rowOff>11109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33641</xdr:rowOff>
    </xdr:from>
    <xdr:to>
      <xdr:col>55</xdr:col>
      <xdr:colOff>0</xdr:colOff>
      <xdr:row>78</xdr:row>
      <xdr:rowOff>118094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06741"/>
          <a:ext cx="8382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33641</xdr:rowOff>
    </xdr:from>
    <xdr:to>
      <xdr:col>50</xdr:col>
      <xdr:colOff>114300</xdr:colOff>
      <xdr:row>78</xdr:row>
      <xdr:rowOff>41878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06741"/>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82307</xdr:rowOff>
    </xdr:from>
    <xdr:to>
      <xdr:col>45</xdr:col>
      <xdr:colOff>177800</xdr:colOff>
      <xdr:row>78</xdr:row>
      <xdr:rowOff>41878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83957"/>
          <a:ext cx="889000" cy="1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82307</xdr:rowOff>
    </xdr:from>
    <xdr:to>
      <xdr:col>41</xdr:col>
      <xdr:colOff>50800</xdr:colOff>
      <xdr:row>78</xdr:row>
      <xdr:rowOff>93097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83957"/>
          <a:ext cx="889000" cy="18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67294</xdr:rowOff>
    </xdr:from>
    <xdr:to>
      <xdr:col>55</xdr:col>
      <xdr:colOff>50800</xdr:colOff>
      <xdr:row>78</xdr:row>
      <xdr:rowOff>168894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153671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154291</xdr:rowOff>
    </xdr:from>
    <xdr:to>
      <xdr:col>50</xdr:col>
      <xdr:colOff>165100</xdr:colOff>
      <xdr:row>78</xdr:row>
      <xdr:rowOff>84441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100968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3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162528</xdr:rowOff>
    </xdr:from>
    <xdr:to>
      <xdr:col>46</xdr:col>
      <xdr:colOff>38100</xdr:colOff>
      <xdr:row>78</xdr:row>
      <xdr:rowOff>92678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31507</xdr:rowOff>
    </xdr:from>
    <xdr:to>
      <xdr:col>41</xdr:col>
      <xdr:colOff>101600</xdr:colOff>
      <xdr:row>77</xdr:row>
      <xdr:rowOff>133107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149634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42297</xdr:rowOff>
    </xdr:from>
    <xdr:to>
      <xdr:col>36</xdr:col>
      <xdr:colOff>165100</xdr:colOff>
      <xdr:row>78</xdr:row>
      <xdr:rowOff>143897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135024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0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136829</xdr:rowOff>
    </xdr:from>
    <xdr:to>
      <xdr:col>55</xdr:col>
      <xdr:colOff>0</xdr:colOff>
      <xdr:row>97</xdr:row>
      <xdr:rowOff>111105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96029"/>
          <a:ext cx="838200" cy="1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136829</xdr:rowOff>
    </xdr:from>
    <xdr:to>
      <xdr:col>50</xdr:col>
      <xdr:colOff>114300</xdr:colOff>
      <xdr:row>97</xdr:row>
      <xdr:rowOff>166903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96029"/>
          <a:ext cx="889000" cy="20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141264</xdr:rowOff>
    </xdr:from>
    <xdr:to>
      <xdr:col>45</xdr:col>
      <xdr:colOff>177800</xdr:colOff>
      <xdr:row>97</xdr:row>
      <xdr:rowOff>166903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71914"/>
          <a:ext cx="889000" cy="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141264</xdr:rowOff>
    </xdr:from>
    <xdr:to>
      <xdr:col>41</xdr:col>
      <xdr:colOff>50800</xdr:colOff>
      <xdr:row>98</xdr:row>
      <xdr:rowOff>51495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71914"/>
          <a:ext cx="889000" cy="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60305</xdr:rowOff>
    </xdr:from>
    <xdr:to>
      <xdr:col>55</xdr:col>
      <xdr:colOff>50800</xdr:colOff>
      <xdr:row>97</xdr:row>
      <xdr:rowOff>161905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38732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86029</xdr:rowOff>
    </xdr:from>
    <xdr:to>
      <xdr:col>50</xdr:col>
      <xdr:colOff>165100</xdr:colOff>
      <xdr:row>97</xdr:row>
      <xdr:rowOff>16179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32706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2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116103</xdr:rowOff>
    </xdr:from>
    <xdr:to>
      <xdr:col>46</xdr:col>
      <xdr:colOff>38100</xdr:colOff>
      <xdr:row>98</xdr:row>
      <xdr:rowOff>46253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90464</xdr:rowOff>
    </xdr:from>
    <xdr:to>
      <xdr:col>41</xdr:col>
      <xdr:colOff>101600</xdr:colOff>
      <xdr:row>98</xdr:row>
      <xdr:rowOff>20614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695</xdr:rowOff>
    </xdr:from>
    <xdr:to>
      <xdr:col>36</xdr:col>
      <xdr:colOff>165100</xdr:colOff>
      <xdr:row>98</xdr:row>
      <xdr:rowOff>102295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93422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107112</xdr:rowOff>
    </xdr:from>
    <xdr:to>
      <xdr:col>85</xdr:col>
      <xdr:colOff>127000</xdr:colOff>
      <xdr:row>37</xdr:row>
      <xdr:rowOff>32868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107862"/>
          <a:ext cx="838200" cy="2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25197</xdr:rowOff>
    </xdr:from>
    <xdr:to>
      <xdr:col>81</xdr:col>
      <xdr:colOff>50800</xdr:colOff>
      <xdr:row>37</xdr:row>
      <xdr:rowOff>32868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025947"/>
          <a:ext cx="889000" cy="3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16904</xdr:rowOff>
    </xdr:from>
    <xdr:to>
      <xdr:col>76</xdr:col>
      <xdr:colOff>114300</xdr:colOff>
      <xdr:row>35</xdr:row>
      <xdr:rowOff>25197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017654"/>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16904</xdr:rowOff>
    </xdr:from>
    <xdr:to>
      <xdr:col>71</xdr:col>
      <xdr:colOff>177800</xdr:colOff>
      <xdr:row>35</xdr:row>
      <xdr:rowOff>113512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017654"/>
          <a:ext cx="889000" cy="9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56312</xdr:rowOff>
    </xdr:from>
    <xdr:to>
      <xdr:col>85</xdr:col>
      <xdr:colOff>177800</xdr:colOff>
      <xdr:row>35</xdr:row>
      <xdr:rowOff>157912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79189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9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153518</xdr:rowOff>
    </xdr:from>
    <xdr:to>
      <xdr:col>81</xdr:col>
      <xdr:colOff>101600</xdr:colOff>
      <xdr:row>37</xdr:row>
      <xdr:rowOff>83668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100195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145847</xdr:rowOff>
    </xdr:from>
    <xdr:to>
      <xdr:col>76</xdr:col>
      <xdr:colOff>165100</xdr:colOff>
      <xdr:row>35</xdr:row>
      <xdr:rowOff>75997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9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92524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7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137554</xdr:rowOff>
    </xdr:from>
    <xdr:to>
      <xdr:col>72</xdr:col>
      <xdr:colOff>38100</xdr:colOff>
      <xdr:row>35</xdr:row>
      <xdr:rowOff>67704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9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84231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7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62712</xdr:rowOff>
    </xdr:from>
    <xdr:to>
      <xdr:col>67</xdr:col>
      <xdr:colOff>101600</xdr:colOff>
      <xdr:row>35</xdr:row>
      <xdr:rowOff>164312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0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134930</xdr:rowOff>
    </xdr:from>
    <xdr:to>
      <xdr:col>85</xdr:col>
      <xdr:colOff>127000</xdr:colOff>
      <xdr:row>76</xdr:row>
      <xdr:rowOff>146935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65130"/>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146935</xdr:rowOff>
    </xdr:from>
    <xdr:to>
      <xdr:col>81</xdr:col>
      <xdr:colOff>50800</xdr:colOff>
      <xdr:row>76</xdr:row>
      <xdr:rowOff>165867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77135"/>
          <a:ext cx="889000" cy="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135879</xdr:rowOff>
    </xdr:from>
    <xdr:to>
      <xdr:col>76</xdr:col>
      <xdr:colOff>114300</xdr:colOff>
      <xdr:row>76</xdr:row>
      <xdr:rowOff>165867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66079"/>
          <a:ext cx="8890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109685</xdr:rowOff>
    </xdr:from>
    <xdr:to>
      <xdr:col>71</xdr:col>
      <xdr:colOff>177800</xdr:colOff>
      <xdr:row>76</xdr:row>
      <xdr:rowOff>135879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39885"/>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84130</xdr:rowOff>
    </xdr:from>
    <xdr:to>
      <xdr:col>85</xdr:col>
      <xdr:colOff>177800</xdr:colOff>
      <xdr:row>77</xdr:row>
      <xdr:rowOff>14280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62557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96135</xdr:rowOff>
    </xdr:from>
    <xdr:to>
      <xdr:col>81</xdr:col>
      <xdr:colOff>101600</xdr:colOff>
      <xdr:row>77</xdr:row>
      <xdr:rowOff>26285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17412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21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115067</xdr:rowOff>
    </xdr:from>
    <xdr:to>
      <xdr:col>76</xdr:col>
      <xdr:colOff>165100</xdr:colOff>
      <xdr:row>77</xdr:row>
      <xdr:rowOff>45217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36344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23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85079</xdr:rowOff>
    </xdr:from>
    <xdr:to>
      <xdr:col>72</xdr:col>
      <xdr:colOff>38100</xdr:colOff>
      <xdr:row>77</xdr:row>
      <xdr:rowOff>15229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6356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2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58885</xdr:rowOff>
    </xdr:from>
    <xdr:to>
      <xdr:col>67</xdr:col>
      <xdr:colOff>101600</xdr:colOff>
      <xdr:row>76</xdr:row>
      <xdr:rowOff>160485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5562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145791</xdr:rowOff>
    </xdr:from>
    <xdr:to>
      <xdr:col>85</xdr:col>
      <xdr:colOff>127000</xdr:colOff>
      <xdr:row>99</xdr:row>
      <xdr:rowOff>35720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47891"/>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145791</xdr:rowOff>
    </xdr:from>
    <xdr:to>
      <xdr:col>81</xdr:col>
      <xdr:colOff>50800</xdr:colOff>
      <xdr:row>99</xdr:row>
      <xdr:rowOff>89588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7891"/>
          <a:ext cx="889000" cy="1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78125</xdr:rowOff>
    </xdr:from>
    <xdr:to>
      <xdr:col>76</xdr:col>
      <xdr:colOff>114300</xdr:colOff>
      <xdr:row>99</xdr:row>
      <xdr:rowOff>89588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51675"/>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78125</xdr:rowOff>
    </xdr:from>
    <xdr:to>
      <xdr:col>71</xdr:col>
      <xdr:colOff>177800</xdr:colOff>
      <xdr:row>99</xdr:row>
      <xdr:rowOff>80708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51675"/>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156370</xdr:rowOff>
    </xdr:from>
    <xdr:to>
      <xdr:col>85</xdr:col>
      <xdr:colOff>177800</xdr:colOff>
      <xdr:row>99</xdr:row>
      <xdr:rowOff>86520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71297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94991</xdr:rowOff>
    </xdr:from>
    <xdr:to>
      <xdr:col>81</xdr:col>
      <xdr:colOff>101600</xdr:colOff>
      <xdr:row>99</xdr:row>
      <xdr:rowOff>25141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16268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38788</xdr:rowOff>
    </xdr:from>
    <xdr:to>
      <xdr:col>76</xdr:col>
      <xdr:colOff>165100</xdr:colOff>
      <xdr:row>99</xdr:row>
      <xdr:rowOff>140388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131515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27325</xdr:rowOff>
    </xdr:from>
    <xdr:to>
      <xdr:col>72</xdr:col>
      <xdr:colOff>38100</xdr:colOff>
      <xdr:row>99</xdr:row>
      <xdr:rowOff>128925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120052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29908</xdr:rowOff>
    </xdr:from>
    <xdr:to>
      <xdr:col>67</xdr:col>
      <xdr:colOff>101600</xdr:colOff>
      <xdr:row>99</xdr:row>
      <xdr:rowOff>131508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122635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24524</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11074"/>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24524</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145174</xdr:rowOff>
    </xdr:from>
    <xdr:to>
      <xdr:col>112</xdr:col>
      <xdr:colOff>38100</xdr:colOff>
      <xdr:row>39</xdr:row>
      <xdr:rowOff>75324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66451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81805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53208</xdr:rowOff>
    </xdr:from>
    <xdr:to>
      <xdr:col>116</xdr:col>
      <xdr:colOff>63500</xdr:colOff>
      <xdr:row>59</xdr:row>
      <xdr:rowOff>54367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8758"/>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52554</xdr:rowOff>
    </xdr:from>
    <xdr:to>
      <xdr:col>111</xdr:col>
      <xdr:colOff>177800</xdr:colOff>
      <xdr:row>59</xdr:row>
      <xdr:rowOff>53208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810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52554</xdr:rowOff>
    </xdr:from>
    <xdr:to>
      <xdr:col>107</xdr:col>
      <xdr:colOff>50800</xdr:colOff>
      <xdr:row>59</xdr:row>
      <xdr:rowOff>73814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6810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73814</xdr:rowOff>
    </xdr:from>
    <xdr:to>
      <xdr:col>102</xdr:col>
      <xdr:colOff>114300</xdr:colOff>
      <xdr:row>59</xdr:row>
      <xdr:rowOff>79709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89364"/>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3567</xdr:rowOff>
    </xdr:from>
    <xdr:to>
      <xdr:col>116</xdr:col>
      <xdr:colOff>114300</xdr:colOff>
      <xdr:row>59</xdr:row>
      <xdr:rowOff>105167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89944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2408</xdr:rowOff>
    </xdr:from>
    <xdr:to>
      <xdr:col>112</xdr:col>
      <xdr:colOff>38100</xdr:colOff>
      <xdr:row>59</xdr:row>
      <xdr:rowOff>104008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95135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1754</xdr:rowOff>
    </xdr:from>
    <xdr:to>
      <xdr:col>107</xdr:col>
      <xdr:colOff>101600</xdr:colOff>
      <xdr:row>59</xdr:row>
      <xdr:rowOff>103354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94481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23014</xdr:rowOff>
    </xdr:from>
    <xdr:to>
      <xdr:col>102</xdr:col>
      <xdr:colOff>165100</xdr:colOff>
      <xdr:row>59</xdr:row>
      <xdr:rowOff>124614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115741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28909</xdr:rowOff>
    </xdr:from>
    <xdr:to>
      <xdr:col>98</xdr:col>
      <xdr:colOff>38100</xdr:colOff>
      <xdr:row>59</xdr:row>
      <xdr:rowOff>130509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121636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9055</xdr:rowOff>
    </xdr:from>
    <xdr:to>
      <xdr:col>116</xdr:col>
      <xdr:colOff>63500</xdr:colOff>
      <xdr:row>71</xdr:row>
      <xdr:rowOff>93790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182005"/>
          <a:ext cx="8382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63043</xdr:rowOff>
    </xdr:from>
    <xdr:to>
      <xdr:col>111</xdr:col>
      <xdr:colOff>177800</xdr:colOff>
      <xdr:row>71</xdr:row>
      <xdr:rowOff>93790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235993"/>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63043</xdr:rowOff>
    </xdr:from>
    <xdr:to>
      <xdr:col>107</xdr:col>
      <xdr:colOff>50800</xdr:colOff>
      <xdr:row>72</xdr:row>
      <xdr:rowOff>18796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235993"/>
          <a:ext cx="8890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18796</xdr:rowOff>
    </xdr:from>
    <xdr:to>
      <xdr:col>102</xdr:col>
      <xdr:colOff>114300</xdr:colOff>
      <xdr:row>72</xdr:row>
      <xdr:rowOff>43752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363196"/>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129705</xdr:rowOff>
    </xdr:from>
    <xdr:to>
      <xdr:col>116</xdr:col>
      <xdr:colOff>114300</xdr:colOff>
      <xdr:row>71</xdr:row>
      <xdr:rowOff>59855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1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45356</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04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42990</xdr:rowOff>
    </xdr:from>
    <xdr:to>
      <xdr:col>112</xdr:col>
      <xdr:colOff>38100</xdr:colOff>
      <xdr:row>71</xdr:row>
      <xdr:rowOff>144590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161117</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199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12243</xdr:rowOff>
    </xdr:from>
    <xdr:to>
      <xdr:col>107</xdr:col>
      <xdr:colOff>101600</xdr:colOff>
      <xdr:row>71</xdr:row>
      <xdr:rowOff>113843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1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130370</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196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139446</xdr:rowOff>
    </xdr:from>
    <xdr:to>
      <xdr:col>102</xdr:col>
      <xdr:colOff>165100</xdr:colOff>
      <xdr:row>72</xdr:row>
      <xdr:rowOff>69596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86123</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0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164402</xdr:rowOff>
    </xdr:from>
    <xdr:to>
      <xdr:col>98</xdr:col>
      <xdr:colOff>38100</xdr:colOff>
      <xdr:row>72</xdr:row>
      <xdr:rowOff>94552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111079</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類似団体の住民一人当たりのコストと比較して人件費、補助費等、災害復旧事業費、繰出金が大きく上回っている。</a:t>
          </a:r>
        </a:p>
        <a:p>
          <a:r>
            <a:rPr kumimoji="1" lang="ja-JP" altLang="en-US" sz="1300">
              <a:latin typeface="ＭＳ Ｐゴシック" panose="020B0600070205080204" pitchFamily="50" charset="-128"/>
              <a:ea typeface="ＭＳ Ｐゴシック" panose="020B0600070205080204" pitchFamily="50" charset="-128"/>
            </a:rPr>
            <a:t>　人件費は、合併した１町３村の職員や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p>
        <a:p>
          <a:r>
            <a:rPr kumimoji="1" lang="ja-JP" altLang="en-US" sz="1300">
              <a:latin typeface="ＭＳ Ｐゴシック" panose="020B0600070205080204" pitchFamily="50" charset="-128"/>
              <a:ea typeface="ＭＳ Ｐゴシック" panose="020B0600070205080204" pitchFamily="50" charset="-128"/>
            </a:rPr>
            <a:t>　補助費は、令和４年度の松山衛生事務組合加入に伴う負担金の増を主な要因として増加に転じている。また、原油高騰対策事業や価格高騰緊急支援給付金の増により、コロナ前と比較しても歳出が多く、依然類似団体との比較でも高くなってい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災害復旧事業費については、自然災害（大雪、台風等）の発生に伴う地すべりや崩土除去等の被害が多くなり、コストが上昇している。</a:t>
          </a:r>
        </a:p>
        <a:p>
          <a:r>
            <a:rPr kumimoji="1" lang="ja-JP" altLang="en-US" sz="1300">
              <a:latin typeface="ＭＳ Ｐゴシック" panose="020B0600070205080204" pitchFamily="50" charset="-128"/>
              <a:ea typeface="ＭＳ Ｐゴシック" panose="020B0600070205080204" pitchFamily="50" charset="-128"/>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公立病院経営強化プランや経営戦略に基づき、独立採算の原則のもと経営改善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7,420
7,394
583.69
10,970,509
9,802,485
777,118
5,820,087
9,329,746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93345</xdr:rowOff>
    </xdr:from>
    <xdr:to>
      <xdr:col>24</xdr:col>
      <xdr:colOff>63500</xdr:colOff>
      <xdr:row>36</xdr:row>
      <xdr:rowOff>160909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554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160909</xdr:rowOff>
    </xdr:from>
    <xdr:to>
      <xdr:col>19</xdr:col>
      <xdr:colOff>177800</xdr:colOff>
      <xdr:row>37</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3109"/>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15621</xdr:rowOff>
    </xdr:from>
    <xdr:to>
      <xdr:col>15</xdr:col>
      <xdr:colOff>50800</xdr:colOff>
      <xdr:row>37</xdr:row>
      <xdr:rowOff>23495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9271"/>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15621</xdr:rowOff>
    </xdr:from>
    <xdr:to>
      <xdr:col>10</xdr:col>
      <xdr:colOff>114300</xdr:colOff>
      <xdr:row>37</xdr:row>
      <xdr:rowOff>16002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9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20972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110109</xdr:rowOff>
    </xdr:from>
    <xdr:to>
      <xdr:col>20</xdr:col>
      <xdr:colOff>38100</xdr:colOff>
      <xdr:row>37</xdr:row>
      <xdr:rowOff>40259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31386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144145</xdr:rowOff>
    </xdr:from>
    <xdr:to>
      <xdr:col>15</xdr:col>
      <xdr:colOff>101600</xdr:colOff>
      <xdr:row>37</xdr:row>
      <xdr:rowOff>74295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65422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136271</xdr:rowOff>
    </xdr:from>
    <xdr:to>
      <xdr:col>10</xdr:col>
      <xdr:colOff>165100</xdr:colOff>
      <xdr:row>37</xdr:row>
      <xdr:rowOff>66421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57548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136652</xdr:rowOff>
    </xdr:from>
    <xdr:to>
      <xdr:col>6</xdr:col>
      <xdr:colOff>38100</xdr:colOff>
      <xdr:row>37</xdr:row>
      <xdr:rowOff>66802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57929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3687</xdr:rowOff>
    </xdr:from>
    <xdr:to>
      <xdr:col>24</xdr:col>
      <xdr:colOff>63500</xdr:colOff>
      <xdr:row>57</xdr:row>
      <xdr:rowOff>59500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6337"/>
          <a:ext cx="838200" cy="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113702</xdr:rowOff>
    </xdr:from>
    <xdr:to>
      <xdr:col>19</xdr:col>
      <xdr:colOff>177800</xdr:colOff>
      <xdr:row>57</xdr:row>
      <xdr:rowOff>3687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4902"/>
          <a:ext cx="8890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113702</xdr:rowOff>
    </xdr:from>
    <xdr:to>
      <xdr:col>15</xdr:col>
      <xdr:colOff>50800</xdr:colOff>
      <xdr:row>57</xdr:row>
      <xdr:rowOff>109575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14902"/>
          <a:ext cx="8890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109575</xdr:rowOff>
    </xdr:from>
    <xdr:to>
      <xdr:col>10</xdr:col>
      <xdr:colOff>114300</xdr:colOff>
      <xdr:row>58</xdr:row>
      <xdr:rowOff>31453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2225"/>
          <a:ext cx="889000" cy="9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8700</xdr:rowOff>
    </xdr:from>
    <xdr:to>
      <xdr:col>24</xdr:col>
      <xdr:colOff>114300</xdr:colOff>
      <xdr:row>57</xdr:row>
      <xdr:rowOff>110300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124337</xdr:rowOff>
    </xdr:from>
    <xdr:to>
      <xdr:col>20</xdr:col>
      <xdr:colOff>38100</xdr:colOff>
      <xdr:row>57</xdr:row>
      <xdr:rowOff>54487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45614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1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62902</xdr:rowOff>
    </xdr:from>
    <xdr:to>
      <xdr:col>15</xdr:col>
      <xdr:colOff>101600</xdr:colOff>
      <xdr:row>56</xdr:row>
      <xdr:rowOff>164502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155629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58775</xdr:rowOff>
    </xdr:from>
    <xdr:to>
      <xdr:col>10</xdr:col>
      <xdr:colOff>165100</xdr:colOff>
      <xdr:row>57</xdr:row>
      <xdr:rowOff>160375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152103</xdr:rowOff>
    </xdr:from>
    <xdr:to>
      <xdr:col>6</xdr:col>
      <xdr:colOff>38100</xdr:colOff>
      <xdr:row>58</xdr:row>
      <xdr:rowOff>82253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73380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1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22341</xdr:rowOff>
    </xdr:from>
    <xdr:to>
      <xdr:col>24</xdr:col>
      <xdr:colOff>63500</xdr:colOff>
      <xdr:row>74</xdr:row>
      <xdr:rowOff>48013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09641"/>
          <a:ext cx="8382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22341</xdr:rowOff>
    </xdr:from>
    <xdr:to>
      <xdr:col>19</xdr:col>
      <xdr:colOff>177800</xdr:colOff>
      <xdr:row>75</xdr:row>
      <xdr:rowOff>26626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09641"/>
          <a:ext cx="889000" cy="1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26626</xdr:rowOff>
    </xdr:from>
    <xdr:to>
      <xdr:col>15</xdr:col>
      <xdr:colOff>50800</xdr:colOff>
      <xdr:row>75</xdr:row>
      <xdr:rowOff>106790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5376"/>
          <a:ext cx="8890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106790</xdr:rowOff>
    </xdr:from>
    <xdr:to>
      <xdr:col>10</xdr:col>
      <xdr:colOff>114300</xdr:colOff>
      <xdr:row>76</xdr:row>
      <xdr:rowOff>1502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5540"/>
          <a:ext cx="889000" cy="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168663</xdr:rowOff>
    </xdr:from>
    <xdr:to>
      <xdr:col>24</xdr:col>
      <xdr:colOff>114300</xdr:colOff>
      <xdr:row>74</xdr:row>
      <xdr:rowOff>98813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20090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142991</xdr:rowOff>
    </xdr:from>
    <xdr:to>
      <xdr:col>20</xdr:col>
      <xdr:colOff>38100</xdr:colOff>
      <xdr:row>74</xdr:row>
      <xdr:rowOff>73141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89668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147276</xdr:rowOff>
    </xdr:from>
    <xdr:to>
      <xdr:col>15</xdr:col>
      <xdr:colOff>101600</xdr:colOff>
      <xdr:row>75</xdr:row>
      <xdr:rowOff>77426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93953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55990</xdr:rowOff>
    </xdr:from>
    <xdr:to>
      <xdr:col>10</xdr:col>
      <xdr:colOff>165100</xdr:colOff>
      <xdr:row>75</xdr:row>
      <xdr:rowOff>157590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122152</xdr:rowOff>
    </xdr:from>
    <xdr:to>
      <xdr:col>6</xdr:col>
      <xdr:colOff>38100</xdr:colOff>
      <xdr:row>76</xdr:row>
      <xdr:rowOff>52302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68829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46344</xdr:rowOff>
    </xdr:from>
    <xdr:to>
      <xdr:col>24</xdr:col>
      <xdr:colOff>63500</xdr:colOff>
      <xdr:row>94</xdr:row>
      <xdr:rowOff>52777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62644"/>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46344</xdr:rowOff>
    </xdr:from>
    <xdr:to>
      <xdr:col>19</xdr:col>
      <xdr:colOff>177800</xdr:colOff>
      <xdr:row>95</xdr:row>
      <xdr:rowOff>21042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62644"/>
          <a:ext cx="889000" cy="14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21042</xdr:rowOff>
    </xdr:from>
    <xdr:to>
      <xdr:col>15</xdr:col>
      <xdr:colOff>50800</xdr:colOff>
      <xdr:row>95</xdr:row>
      <xdr:rowOff>97679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08792"/>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62108</xdr:rowOff>
    </xdr:from>
    <xdr:to>
      <xdr:col>10</xdr:col>
      <xdr:colOff>114300</xdr:colOff>
      <xdr:row>95</xdr:row>
      <xdr:rowOff>97679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49858"/>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1977</xdr:rowOff>
    </xdr:from>
    <xdr:to>
      <xdr:col>24</xdr:col>
      <xdr:colOff>114300</xdr:colOff>
      <xdr:row>94</xdr:row>
      <xdr:rowOff>103577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24854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166994</xdr:rowOff>
    </xdr:from>
    <xdr:to>
      <xdr:col>20</xdr:col>
      <xdr:colOff>38100</xdr:colOff>
      <xdr:row>94</xdr:row>
      <xdr:rowOff>97144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113671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141692</xdr:rowOff>
    </xdr:from>
    <xdr:to>
      <xdr:col>15</xdr:col>
      <xdr:colOff>101600</xdr:colOff>
      <xdr:row>95</xdr:row>
      <xdr:rowOff>71842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88369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46879</xdr:rowOff>
    </xdr:from>
    <xdr:to>
      <xdr:col>10</xdr:col>
      <xdr:colOff>165100</xdr:colOff>
      <xdr:row>95</xdr:row>
      <xdr:rowOff>148479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165006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0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11308</xdr:rowOff>
    </xdr:from>
    <xdr:to>
      <xdr:col>6</xdr:col>
      <xdr:colOff>38100</xdr:colOff>
      <xdr:row>95</xdr:row>
      <xdr:rowOff>112908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129435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142852</xdr:rowOff>
    </xdr:from>
    <xdr:to>
      <xdr:col>55</xdr:col>
      <xdr:colOff>0</xdr:colOff>
      <xdr:row>57</xdr:row>
      <xdr:rowOff>4522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44052"/>
          <a:ext cx="8382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168670</xdr:rowOff>
    </xdr:from>
    <xdr:to>
      <xdr:col>50</xdr:col>
      <xdr:colOff>114300</xdr:colOff>
      <xdr:row>57</xdr:row>
      <xdr:rowOff>4522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6987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168670</xdr:rowOff>
    </xdr:from>
    <xdr:to>
      <xdr:col>45</xdr:col>
      <xdr:colOff>177800</xdr:colOff>
      <xdr:row>57</xdr:row>
      <xdr:rowOff>61839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69870"/>
          <a:ext cx="889000" cy="6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42032</xdr:rowOff>
    </xdr:from>
    <xdr:to>
      <xdr:col>41</xdr:col>
      <xdr:colOff>50800</xdr:colOff>
      <xdr:row>57</xdr:row>
      <xdr:rowOff>61839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14682"/>
          <a:ext cx="8890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92052</xdr:rowOff>
    </xdr:from>
    <xdr:to>
      <xdr:col>55</xdr:col>
      <xdr:colOff>50800</xdr:colOff>
      <xdr:row>57</xdr:row>
      <xdr:rowOff>22202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114929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4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125172</xdr:rowOff>
    </xdr:from>
    <xdr:to>
      <xdr:col>50</xdr:col>
      <xdr:colOff>165100</xdr:colOff>
      <xdr:row>57</xdr:row>
      <xdr:rowOff>55322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71849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0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117870</xdr:rowOff>
    </xdr:from>
    <xdr:to>
      <xdr:col>46</xdr:col>
      <xdr:colOff>38100</xdr:colOff>
      <xdr:row>57</xdr:row>
      <xdr:rowOff>48020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64547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9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11039</xdr:rowOff>
    </xdr:from>
    <xdr:to>
      <xdr:col>41</xdr:col>
      <xdr:colOff>101600</xdr:colOff>
      <xdr:row>57</xdr:row>
      <xdr:rowOff>112639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129166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162682</xdr:rowOff>
    </xdr:from>
    <xdr:to>
      <xdr:col>36</xdr:col>
      <xdr:colOff>165100</xdr:colOff>
      <xdr:row>57</xdr:row>
      <xdr:rowOff>92832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109359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3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60564</xdr:rowOff>
    </xdr:from>
    <xdr:to>
      <xdr:col>55</xdr:col>
      <xdr:colOff>0</xdr:colOff>
      <xdr:row>77</xdr:row>
      <xdr:rowOff>77462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62214"/>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63083</xdr:rowOff>
    </xdr:from>
    <xdr:to>
      <xdr:col>50</xdr:col>
      <xdr:colOff>114300</xdr:colOff>
      <xdr:row>77</xdr:row>
      <xdr:rowOff>77462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64733"/>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63083</xdr:rowOff>
    </xdr:from>
    <xdr:to>
      <xdr:col>45</xdr:col>
      <xdr:colOff>177800</xdr:colOff>
      <xdr:row>77</xdr:row>
      <xdr:rowOff>124448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4733"/>
          <a:ext cx="889000" cy="6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124448</xdr:rowOff>
    </xdr:from>
    <xdr:to>
      <xdr:col>41</xdr:col>
      <xdr:colOff>50800</xdr:colOff>
      <xdr:row>78</xdr:row>
      <xdr:rowOff>11903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6098"/>
          <a:ext cx="8890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9764</xdr:rowOff>
    </xdr:from>
    <xdr:to>
      <xdr:col>55</xdr:col>
      <xdr:colOff>50800</xdr:colOff>
      <xdr:row>77</xdr:row>
      <xdr:rowOff>111364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32641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26662</xdr:rowOff>
    </xdr:from>
    <xdr:to>
      <xdr:col>50</xdr:col>
      <xdr:colOff>165100</xdr:colOff>
      <xdr:row>77</xdr:row>
      <xdr:rowOff>128262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144789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12283</xdr:rowOff>
    </xdr:from>
    <xdr:to>
      <xdr:col>46</xdr:col>
      <xdr:colOff>38100</xdr:colOff>
      <xdr:row>77</xdr:row>
      <xdr:rowOff>113883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130410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73648</xdr:rowOff>
    </xdr:from>
    <xdr:to>
      <xdr:col>41</xdr:col>
      <xdr:colOff>101600</xdr:colOff>
      <xdr:row>78</xdr:row>
      <xdr:rowOff>3798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20325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132553</xdr:rowOff>
    </xdr:from>
    <xdr:to>
      <xdr:col>36</xdr:col>
      <xdr:colOff>165100</xdr:colOff>
      <xdr:row>78</xdr:row>
      <xdr:rowOff>62703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79230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37767</xdr:rowOff>
    </xdr:from>
    <xdr:to>
      <xdr:col>55</xdr:col>
      <xdr:colOff>0</xdr:colOff>
      <xdr:row>97</xdr:row>
      <xdr:rowOff>89971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68417"/>
          <a:ext cx="838200" cy="5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37767</xdr:rowOff>
    </xdr:from>
    <xdr:to>
      <xdr:col>50</xdr:col>
      <xdr:colOff>114300</xdr:colOff>
      <xdr:row>97</xdr:row>
      <xdr:rowOff>122768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68417"/>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122768</xdr:rowOff>
    </xdr:from>
    <xdr:to>
      <xdr:col>45</xdr:col>
      <xdr:colOff>177800</xdr:colOff>
      <xdr:row>98</xdr:row>
      <xdr:rowOff>58136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53418"/>
          <a:ext cx="889000" cy="1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58136</xdr:rowOff>
    </xdr:from>
    <xdr:to>
      <xdr:col>41</xdr:col>
      <xdr:colOff>50800</xdr:colOff>
      <xdr:row>98</xdr:row>
      <xdr:rowOff>123690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60236"/>
          <a:ext cx="889000" cy="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39171</xdr:rowOff>
    </xdr:from>
    <xdr:to>
      <xdr:col>55</xdr:col>
      <xdr:colOff>50800</xdr:colOff>
      <xdr:row>97</xdr:row>
      <xdr:rowOff>140771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17598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158417</xdr:rowOff>
    </xdr:from>
    <xdr:to>
      <xdr:col>50</xdr:col>
      <xdr:colOff>165100</xdr:colOff>
      <xdr:row>97</xdr:row>
      <xdr:rowOff>88567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79694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71968</xdr:rowOff>
    </xdr:from>
    <xdr:to>
      <xdr:col>46</xdr:col>
      <xdr:colOff>38100</xdr:colOff>
      <xdr:row>98</xdr:row>
      <xdr:rowOff>2118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9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7336</xdr:rowOff>
    </xdr:from>
    <xdr:to>
      <xdr:col>41</xdr:col>
      <xdr:colOff>101600</xdr:colOff>
      <xdr:row>98</xdr:row>
      <xdr:rowOff>108936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72890</xdr:rowOff>
    </xdr:from>
    <xdr:to>
      <xdr:col>36</xdr:col>
      <xdr:colOff>165100</xdr:colOff>
      <xdr:row>99</xdr:row>
      <xdr:rowOff>3040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165617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48260</xdr:rowOff>
    </xdr:from>
    <xdr:to>
      <xdr:col>85</xdr:col>
      <xdr:colOff>127000</xdr:colOff>
      <xdr:row>34</xdr:row>
      <xdr:rowOff>83758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191760"/>
          <a:ext cx="838200" cy="7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48260</xdr:rowOff>
    </xdr:from>
    <xdr:to>
      <xdr:col>81</xdr:col>
      <xdr:colOff>50800</xdr:colOff>
      <xdr:row>35</xdr:row>
      <xdr:rowOff>60572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191760"/>
          <a:ext cx="889000" cy="86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60572</xdr:rowOff>
    </xdr:from>
    <xdr:to>
      <xdr:col>76</xdr:col>
      <xdr:colOff>114300</xdr:colOff>
      <xdr:row>35</xdr:row>
      <xdr:rowOff>73520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61322"/>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73520</xdr:rowOff>
    </xdr:from>
    <xdr:to>
      <xdr:col>71</xdr:col>
      <xdr:colOff>177800</xdr:colOff>
      <xdr:row>36</xdr:row>
      <xdr:rowOff>66091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74270"/>
          <a:ext cx="8890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32958</xdr:rowOff>
    </xdr:from>
    <xdr:to>
      <xdr:col>85</xdr:col>
      <xdr:colOff>177800</xdr:colOff>
      <xdr:row>34</xdr:row>
      <xdr:rowOff>134558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55835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168910</xdr:rowOff>
    </xdr:from>
    <xdr:to>
      <xdr:col>81</xdr:col>
      <xdr:colOff>101600</xdr:colOff>
      <xdr:row>30</xdr:row>
      <xdr:rowOff>99060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1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115587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491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9772</xdr:rowOff>
    </xdr:from>
    <xdr:to>
      <xdr:col>76</xdr:col>
      <xdr:colOff>165100</xdr:colOff>
      <xdr:row>35</xdr:row>
      <xdr:rowOff>111372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127899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22720</xdr:rowOff>
    </xdr:from>
    <xdr:to>
      <xdr:col>72</xdr:col>
      <xdr:colOff>38100</xdr:colOff>
      <xdr:row>35</xdr:row>
      <xdr:rowOff>124320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140847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133418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60905</xdr:rowOff>
    </xdr:from>
    <xdr:to>
      <xdr:col>85</xdr:col>
      <xdr:colOff>127000</xdr:colOff>
      <xdr:row>57</xdr:row>
      <xdr:rowOff>80342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33555"/>
          <a:ext cx="838200" cy="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80342</xdr:rowOff>
    </xdr:from>
    <xdr:to>
      <xdr:col>81</xdr:col>
      <xdr:colOff>50800</xdr:colOff>
      <xdr:row>57</xdr:row>
      <xdr:rowOff>137995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2992"/>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109394</xdr:rowOff>
    </xdr:from>
    <xdr:to>
      <xdr:col>76</xdr:col>
      <xdr:colOff>114300</xdr:colOff>
      <xdr:row>57</xdr:row>
      <xdr:rowOff>137995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10594"/>
          <a:ext cx="889000" cy="2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109394</xdr:rowOff>
    </xdr:from>
    <xdr:to>
      <xdr:col>71</xdr:col>
      <xdr:colOff>177800</xdr:colOff>
      <xdr:row>57</xdr:row>
      <xdr:rowOff>158974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10594"/>
          <a:ext cx="889000" cy="2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10105</xdr:rowOff>
    </xdr:from>
    <xdr:to>
      <xdr:col>85</xdr:col>
      <xdr:colOff>177800</xdr:colOff>
      <xdr:row>57</xdr:row>
      <xdr:rowOff>111705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32982</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29542</xdr:rowOff>
    </xdr:from>
    <xdr:to>
      <xdr:col>81</xdr:col>
      <xdr:colOff>101600</xdr:colOff>
      <xdr:row>57</xdr:row>
      <xdr:rowOff>131142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147669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7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87195</xdr:rowOff>
    </xdr:from>
    <xdr:to>
      <xdr:col>76</xdr:col>
      <xdr:colOff>165100</xdr:colOff>
      <xdr:row>58</xdr:row>
      <xdr:rowOff>17345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58594</xdr:rowOff>
    </xdr:from>
    <xdr:to>
      <xdr:col>72</xdr:col>
      <xdr:colOff>38100</xdr:colOff>
      <xdr:row>56</xdr:row>
      <xdr:rowOff>160194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5271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43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108174</xdr:rowOff>
    </xdr:from>
    <xdr:to>
      <xdr:col>67</xdr:col>
      <xdr:colOff>101600</xdr:colOff>
      <xdr:row>58</xdr:row>
      <xdr:rowOff>38324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29451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107112</xdr:rowOff>
    </xdr:from>
    <xdr:to>
      <xdr:col>85</xdr:col>
      <xdr:colOff>127000</xdr:colOff>
      <xdr:row>77</xdr:row>
      <xdr:rowOff>32868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965862"/>
          <a:ext cx="838200" cy="2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25197</xdr:rowOff>
    </xdr:from>
    <xdr:to>
      <xdr:col>81</xdr:col>
      <xdr:colOff>50800</xdr:colOff>
      <xdr:row>77</xdr:row>
      <xdr:rowOff>32868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883947"/>
          <a:ext cx="889000" cy="3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16904</xdr:rowOff>
    </xdr:from>
    <xdr:to>
      <xdr:col>76</xdr:col>
      <xdr:colOff>114300</xdr:colOff>
      <xdr:row>75</xdr:row>
      <xdr:rowOff>25197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2875654"/>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16904</xdr:rowOff>
    </xdr:from>
    <xdr:to>
      <xdr:col>71</xdr:col>
      <xdr:colOff>177800</xdr:colOff>
      <xdr:row>75</xdr:row>
      <xdr:rowOff>113512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875654"/>
          <a:ext cx="889000" cy="9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56312</xdr:rowOff>
    </xdr:from>
    <xdr:to>
      <xdr:col>85</xdr:col>
      <xdr:colOff>177800</xdr:colOff>
      <xdr:row>75</xdr:row>
      <xdr:rowOff>157913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915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79189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7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153518</xdr:rowOff>
    </xdr:from>
    <xdr:to>
      <xdr:col>81</xdr:col>
      <xdr:colOff>101600</xdr:colOff>
      <xdr:row>77</xdr:row>
      <xdr:rowOff>83668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100195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9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145847</xdr:rowOff>
    </xdr:from>
    <xdr:to>
      <xdr:col>76</xdr:col>
      <xdr:colOff>165100</xdr:colOff>
      <xdr:row>75</xdr:row>
      <xdr:rowOff>75997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8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92524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6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137554</xdr:rowOff>
    </xdr:from>
    <xdr:to>
      <xdr:col>72</xdr:col>
      <xdr:colOff>38100</xdr:colOff>
      <xdr:row>75</xdr:row>
      <xdr:rowOff>67704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8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84231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6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62712</xdr:rowOff>
    </xdr:from>
    <xdr:to>
      <xdr:col>67</xdr:col>
      <xdr:colOff>101600</xdr:colOff>
      <xdr:row>75</xdr:row>
      <xdr:rowOff>164312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9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9389</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134930</xdr:rowOff>
    </xdr:from>
    <xdr:to>
      <xdr:col>85</xdr:col>
      <xdr:colOff>127000</xdr:colOff>
      <xdr:row>96</xdr:row>
      <xdr:rowOff>146935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94130"/>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146935</xdr:rowOff>
    </xdr:from>
    <xdr:to>
      <xdr:col>81</xdr:col>
      <xdr:colOff>50800</xdr:colOff>
      <xdr:row>96</xdr:row>
      <xdr:rowOff>165867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06135"/>
          <a:ext cx="889000" cy="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135879</xdr:rowOff>
    </xdr:from>
    <xdr:to>
      <xdr:col>76</xdr:col>
      <xdr:colOff>114300</xdr:colOff>
      <xdr:row>96</xdr:row>
      <xdr:rowOff>165867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95079"/>
          <a:ext cx="8890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109685</xdr:rowOff>
    </xdr:from>
    <xdr:to>
      <xdr:col>71</xdr:col>
      <xdr:colOff>177800</xdr:colOff>
      <xdr:row>96</xdr:row>
      <xdr:rowOff>135879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68885"/>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84130</xdr:rowOff>
    </xdr:from>
    <xdr:to>
      <xdr:col>85</xdr:col>
      <xdr:colOff>177800</xdr:colOff>
      <xdr:row>97</xdr:row>
      <xdr:rowOff>14280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62557</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2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96135</xdr:rowOff>
    </xdr:from>
    <xdr:to>
      <xdr:col>81</xdr:col>
      <xdr:colOff>101600</xdr:colOff>
      <xdr:row>97</xdr:row>
      <xdr:rowOff>26285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17412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64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115067</xdr:rowOff>
    </xdr:from>
    <xdr:to>
      <xdr:col>76</xdr:col>
      <xdr:colOff>165100</xdr:colOff>
      <xdr:row>97</xdr:row>
      <xdr:rowOff>45217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36344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6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85079</xdr:rowOff>
    </xdr:from>
    <xdr:to>
      <xdr:col>72</xdr:col>
      <xdr:colOff>38100</xdr:colOff>
      <xdr:row>97</xdr:row>
      <xdr:rowOff>15229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6356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63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58885</xdr:rowOff>
    </xdr:from>
    <xdr:to>
      <xdr:col>67</xdr:col>
      <xdr:colOff>101600</xdr:colOff>
      <xdr:row>96</xdr:row>
      <xdr:rowOff>160485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5562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及び衛生費においては、特別会計や企業会計の収支均衡を保つため一般会計から繰出しを行っていることが住民一人当たりのコストが高額となっている大きな要因と分析される。特に民生費に関しては高齢化や子育て支援により社会保障分野経費の増額も影響があると考えられる。</a:t>
          </a:r>
        </a:p>
        <a:p>
          <a:r>
            <a:rPr kumimoji="1" lang="ja-JP" altLang="en-US" sz="1300">
              <a:latin typeface="ＭＳ Ｐゴシック" panose="020B0600070205080204" pitchFamily="50" charset="-128"/>
              <a:ea typeface="ＭＳ Ｐゴシック" panose="020B0600070205080204" pitchFamily="50" charset="-128"/>
            </a:rPr>
            <a:t>　農林水産業費において、本町の特徴として農林業が基幹産業でありコストが高額となっている。基盤整備による生産量の拡大に努め、担い手の育成や６次産業化に向けて取り組んでいるところである。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消防費においては、令和３年度に実施した防災情報伝達システム整備事業が終了したことにより大幅に決算額が減少したが、依然類似団体との差は大きい。</a:t>
          </a:r>
        </a:p>
        <a:p>
          <a:r>
            <a:rPr kumimoji="1" lang="ja-JP" altLang="en-US" sz="1300">
              <a:latin typeface="ＭＳ Ｐゴシック" panose="020B0600070205080204" pitchFamily="50" charset="-128"/>
              <a:ea typeface="ＭＳ Ｐゴシック" panose="020B0600070205080204" pitchFamily="50" charset="-128"/>
            </a:rPr>
            <a:t>　災害復旧費において、住民一人当たりのコストが高額となっている要因としては、性質別の分析において記載した災害復旧事業費の増加要因と同様である。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今後も年度によって政策的な要因で目的ごとの決算額は異なるが、基本的な方針として事務事業の見直しや施設の統廃合など、歳出の合理化等行財政改革を推進し健全な行財政運営に努める。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財政調整基金残高については、財源不足分の補填等に活用されていることなどから近年減少傾向にあるが、今後においても減少は続くと見込まれる。</a:t>
          </a:r>
        </a:p>
        <a:p>
          <a:r>
            <a:rPr kumimoji="1" lang="ja-JP" altLang="en-US" sz="1200">
              <a:latin typeface="ＭＳ ゴシック" pitchFamily="49" charset="-128"/>
              <a:ea typeface="ＭＳ ゴシック" pitchFamily="49" charset="-128"/>
            </a:rPr>
            <a:t>　また、実質単年度収支についても、</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年度までは黒字を保ってきたが、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年度以降は基金を取り崩しての運営となっており、依然マイナスで推移している。　　　　　　</a:t>
          </a:r>
        </a:p>
        <a:p>
          <a:r>
            <a:rPr kumimoji="1" lang="ja-JP" altLang="en-US" sz="1200">
              <a:latin typeface="ＭＳ ゴシック" pitchFamily="49" charset="-128"/>
              <a:ea typeface="ＭＳ ゴシック" pitchFamily="49" charset="-128"/>
            </a:rPr>
            <a:t>　今後の財政状況についても厳しいことが見込まれるが、町の規模に見合った財政運営に努めていく。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特別会計においては、一般会計からの繰入金によって収支の均衡が保たれているのが現状である。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浄化槽事業特別会計においては、令和５年度より地方公営企業法を適用したことで打ち切り決算となったことによる資金不足であり、令和５年度以降は前年度国県支出金が当年度の収入となるため解消さ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今後も安定的な運営を目指すべく、事業の効率化や利用料金の適正化等を検討していく必要性がある。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9" t="s">
        <v>82</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75"/>
      <c r="DK1" s="175"/>
      <c r="DL1" s="175"/>
      <c r="DM1" s="175"/>
      <c r="DN1" s="175"/>
      <c r="DO1" s="175"/>
    </row>
    <row r="2" spans="1:119" ht="24.75" thickBot="1" x14ac:dyDescent="0.2">
      <c r="B2" s="176" t="s">
        <v>83</v>
      </c>
      <c r="C2" s="176"/>
      <c r="D2" s="177"/>
    </row>
    <row r="3" spans="1:119" ht="18.75" customHeight="1" thickBot="1" x14ac:dyDescent="0.2">
      <c r="A3" s="175"/>
      <c r="B3" s="580" t="s">
        <v>84</v>
      </c>
      <c r="C3" s="581"/>
      <c r="D3" s="581"/>
      <c r="E3" s="582"/>
      <c r="F3" s="582"/>
      <c r="G3" s="582"/>
      <c r="H3" s="582"/>
      <c r="I3" s="582"/>
      <c r="J3" s="582"/>
      <c r="K3" s="582"/>
      <c r="L3" s="582" t="s">
        <v>85</v>
      </c>
      <c r="M3" s="582"/>
      <c r="N3" s="582"/>
      <c r="O3" s="582"/>
      <c r="P3" s="582"/>
      <c r="Q3" s="582"/>
      <c r="R3" s="585"/>
      <c r="S3" s="585"/>
      <c r="T3" s="585"/>
      <c r="U3" s="585"/>
      <c r="V3" s="586"/>
      <c r="W3" s="476" t="s">
        <v>86</v>
      </c>
      <c r="X3" s="477"/>
      <c r="Y3" s="477"/>
      <c r="Z3" s="477"/>
      <c r="AA3" s="477"/>
      <c r="AB3" s="581"/>
      <c r="AC3" s="585" t="s">
        <v>87</v>
      </c>
      <c r="AD3" s="477"/>
      <c r="AE3" s="477"/>
      <c r="AF3" s="477"/>
      <c r="AG3" s="477"/>
      <c r="AH3" s="477"/>
      <c r="AI3" s="477"/>
      <c r="AJ3" s="477"/>
      <c r="AK3" s="477"/>
      <c r="AL3" s="547"/>
      <c r="AM3" s="476" t="s">
        <v>88</v>
      </c>
      <c r="AN3" s="477"/>
      <c r="AO3" s="477"/>
      <c r="AP3" s="477"/>
      <c r="AQ3" s="477"/>
      <c r="AR3" s="477"/>
      <c r="AS3" s="477"/>
      <c r="AT3" s="477"/>
      <c r="AU3" s="477"/>
      <c r="AV3" s="477"/>
      <c r="AW3" s="477"/>
      <c r="AX3" s="547"/>
      <c r="AY3" s="539" t="s">
        <v>1</v>
      </c>
      <c r="AZ3" s="540"/>
      <c r="BA3" s="540"/>
      <c r="BB3" s="540"/>
      <c r="BC3" s="540"/>
      <c r="BD3" s="540"/>
      <c r="BE3" s="540"/>
      <c r="BF3" s="540"/>
      <c r="BG3" s="540"/>
      <c r="BH3" s="540"/>
      <c r="BI3" s="540"/>
      <c r="BJ3" s="540"/>
      <c r="BK3" s="540"/>
      <c r="BL3" s="540"/>
      <c r="BM3" s="589"/>
      <c r="BN3" s="476" t="s">
        <v>89</v>
      </c>
      <c r="BO3" s="477"/>
      <c r="BP3" s="477"/>
      <c r="BQ3" s="477"/>
      <c r="BR3" s="477"/>
      <c r="BS3" s="477"/>
      <c r="BT3" s="477"/>
      <c r="BU3" s="547"/>
      <c r="BV3" s="476" t="s">
        <v>90</v>
      </c>
      <c r="BW3" s="477"/>
      <c r="BX3" s="477"/>
      <c r="BY3" s="477"/>
      <c r="BZ3" s="477"/>
      <c r="CA3" s="477"/>
      <c r="CB3" s="477"/>
      <c r="CC3" s="547"/>
      <c r="CD3" s="539" t="s">
        <v>1</v>
      </c>
      <c r="CE3" s="540"/>
      <c r="CF3" s="540"/>
      <c r="CG3" s="540"/>
      <c r="CH3" s="540"/>
      <c r="CI3" s="540"/>
      <c r="CJ3" s="540"/>
      <c r="CK3" s="540"/>
      <c r="CL3" s="540"/>
      <c r="CM3" s="540"/>
      <c r="CN3" s="540"/>
      <c r="CO3" s="540"/>
      <c r="CP3" s="540"/>
      <c r="CQ3" s="540"/>
      <c r="CR3" s="540"/>
      <c r="CS3" s="589"/>
      <c r="CT3" s="476" t="s">
        <v>91</v>
      </c>
      <c r="CU3" s="477"/>
      <c r="CV3" s="477"/>
      <c r="CW3" s="477"/>
      <c r="CX3" s="477"/>
      <c r="CY3" s="477"/>
      <c r="CZ3" s="477"/>
      <c r="DA3" s="547"/>
      <c r="DB3" s="476" t="s">
        <v>92</v>
      </c>
      <c r="DC3" s="477"/>
      <c r="DD3" s="477"/>
      <c r="DE3" s="477"/>
      <c r="DF3" s="477"/>
      <c r="DG3" s="477"/>
      <c r="DH3" s="477"/>
      <c r="DI3" s="547"/>
    </row>
    <row r="4" spans="1:119" ht="18.75" customHeight="1" x14ac:dyDescent="0.15">
      <c r="A4" s="175"/>
      <c r="B4" s="555"/>
      <c r="C4" s="556"/>
      <c r="D4" s="556"/>
      <c r="E4" s="557"/>
      <c r="F4" s="557"/>
      <c r="G4" s="557"/>
      <c r="H4" s="557"/>
      <c r="I4" s="557"/>
      <c r="J4" s="557"/>
      <c r="K4" s="557"/>
      <c r="L4" s="557"/>
      <c r="M4" s="557"/>
      <c r="N4" s="557"/>
      <c r="O4" s="557"/>
      <c r="P4" s="557"/>
      <c r="Q4" s="557"/>
      <c r="R4" s="561"/>
      <c r="S4" s="561"/>
      <c r="T4" s="561"/>
      <c r="U4" s="561"/>
      <c r="V4" s="562"/>
      <c r="W4" s="548"/>
      <c r="X4" s="358"/>
      <c r="Y4" s="358"/>
      <c r="Z4" s="358"/>
      <c r="AA4" s="358"/>
      <c r="AB4" s="556"/>
      <c r="AC4" s="561"/>
      <c r="AD4" s="358"/>
      <c r="AE4" s="358"/>
      <c r="AF4" s="358"/>
      <c r="AG4" s="358"/>
      <c r="AH4" s="358"/>
      <c r="AI4" s="358"/>
      <c r="AJ4" s="358"/>
      <c r="AK4" s="358"/>
      <c r="AL4" s="549"/>
      <c r="AM4" s="498"/>
      <c r="AN4" s="396"/>
      <c r="AO4" s="396"/>
      <c r="AP4" s="396"/>
      <c r="AQ4" s="396"/>
      <c r="AR4" s="396"/>
      <c r="AS4" s="396"/>
      <c r="AT4" s="396"/>
      <c r="AU4" s="396"/>
      <c r="AV4" s="396"/>
      <c r="AW4" s="396"/>
      <c r="AX4" s="588"/>
      <c r="AY4" s="433" t="s">
        <v>93</v>
      </c>
      <c r="AZ4" s="434"/>
      <c r="BA4" s="434"/>
      <c r="BB4" s="434"/>
      <c r="BC4" s="434"/>
      <c r="BD4" s="434"/>
      <c r="BE4" s="434"/>
      <c r="BF4" s="434"/>
      <c r="BG4" s="434"/>
      <c r="BH4" s="434"/>
      <c r="BI4" s="434"/>
      <c r="BJ4" s="434"/>
      <c r="BK4" s="434"/>
      <c r="BL4" s="434"/>
      <c r="BM4" s="435"/>
      <c r="BN4" s="436">
        <v>10970509</v>
      </c>
      <c r="BO4" s="437"/>
      <c r="BP4" s="437"/>
      <c r="BQ4" s="437"/>
      <c r="BR4" s="437"/>
      <c r="BS4" s="437"/>
      <c r="BT4" s="437"/>
      <c r="BU4" s="438"/>
      <c r="BV4" s="436">
        <v>11474271</v>
      </c>
      <c r="BW4" s="437"/>
      <c r="BX4" s="437"/>
      <c r="BY4" s="437"/>
      <c r="BZ4" s="437"/>
      <c r="CA4" s="437"/>
      <c r="CB4" s="437"/>
      <c r="CC4" s="438"/>
      <c r="CD4" s="573" t="s">
        <v>94</v>
      </c>
      <c r="CE4" s="574"/>
      <c r="CF4" s="574"/>
      <c r="CG4" s="574"/>
      <c r="CH4" s="574"/>
      <c r="CI4" s="574"/>
      <c r="CJ4" s="574"/>
      <c r="CK4" s="574"/>
      <c r="CL4" s="574"/>
      <c r="CM4" s="574"/>
      <c r="CN4" s="574"/>
      <c r="CO4" s="574"/>
      <c r="CP4" s="574"/>
      <c r="CQ4" s="574"/>
      <c r="CR4" s="574"/>
      <c r="CS4" s="575"/>
      <c r="CT4" s="576">
        <v>13.4</v>
      </c>
      <c r="CU4" s="577"/>
      <c r="CV4" s="577"/>
      <c r="CW4" s="577"/>
      <c r="CX4" s="577"/>
      <c r="CY4" s="577"/>
      <c r="CZ4" s="577"/>
      <c r="DA4" s="578"/>
      <c r="DB4" s="576">
        <v>13.8</v>
      </c>
      <c r="DC4" s="577"/>
      <c r="DD4" s="577"/>
      <c r="DE4" s="577"/>
      <c r="DF4" s="577"/>
      <c r="DG4" s="577"/>
      <c r="DH4" s="577"/>
      <c r="DI4" s="578"/>
    </row>
    <row r="5" spans="1:119" ht="18.75" customHeight="1" x14ac:dyDescent="0.15">
      <c r="A5" s="175"/>
      <c r="B5" s="583"/>
      <c r="C5" s="397"/>
      <c r="D5" s="397"/>
      <c r="E5" s="584"/>
      <c r="F5" s="584"/>
      <c r="G5" s="584"/>
      <c r="H5" s="584"/>
      <c r="I5" s="584"/>
      <c r="J5" s="584"/>
      <c r="K5" s="584"/>
      <c r="L5" s="584"/>
      <c r="M5" s="584"/>
      <c r="N5" s="584"/>
      <c r="O5" s="584"/>
      <c r="P5" s="584"/>
      <c r="Q5" s="584"/>
      <c r="R5" s="395"/>
      <c r="S5" s="395"/>
      <c r="T5" s="395"/>
      <c r="U5" s="395"/>
      <c r="V5" s="587"/>
      <c r="W5" s="498"/>
      <c r="X5" s="396"/>
      <c r="Y5" s="396"/>
      <c r="Z5" s="396"/>
      <c r="AA5" s="396"/>
      <c r="AB5" s="397"/>
      <c r="AC5" s="395"/>
      <c r="AD5" s="396"/>
      <c r="AE5" s="396"/>
      <c r="AF5" s="396"/>
      <c r="AG5" s="396"/>
      <c r="AH5" s="396"/>
      <c r="AI5" s="396"/>
      <c r="AJ5" s="396"/>
      <c r="AK5" s="396"/>
      <c r="AL5" s="588"/>
      <c r="AM5" s="464" t="s">
        <v>95</v>
      </c>
      <c r="AN5" s="364"/>
      <c r="AO5" s="364"/>
      <c r="AP5" s="364"/>
      <c r="AQ5" s="364"/>
      <c r="AR5" s="364"/>
      <c r="AS5" s="364"/>
      <c r="AT5" s="365"/>
      <c r="AU5" s="465" t="s">
        <v>96</v>
      </c>
      <c r="AV5" s="466"/>
      <c r="AW5" s="466"/>
      <c r="AX5" s="466"/>
      <c r="AY5" s="421" t="s">
        <v>97</v>
      </c>
      <c r="AZ5" s="422"/>
      <c r="BA5" s="422"/>
      <c r="BB5" s="422"/>
      <c r="BC5" s="422"/>
      <c r="BD5" s="422"/>
      <c r="BE5" s="422"/>
      <c r="BF5" s="422"/>
      <c r="BG5" s="422"/>
      <c r="BH5" s="422"/>
      <c r="BI5" s="422"/>
      <c r="BJ5" s="422"/>
      <c r="BK5" s="422"/>
      <c r="BL5" s="422"/>
      <c r="BM5" s="423"/>
      <c r="BN5" s="407">
        <v>9802485</v>
      </c>
      <c r="BO5" s="408"/>
      <c r="BP5" s="408"/>
      <c r="BQ5" s="408"/>
      <c r="BR5" s="408"/>
      <c r="BS5" s="408"/>
      <c r="BT5" s="408"/>
      <c r="BU5" s="409"/>
      <c r="BV5" s="407">
        <v>10470488</v>
      </c>
      <c r="BW5" s="408"/>
      <c r="BX5" s="408"/>
      <c r="BY5" s="408"/>
      <c r="BZ5" s="408"/>
      <c r="CA5" s="408"/>
      <c r="CB5" s="408"/>
      <c r="CC5" s="409"/>
      <c r="CD5" s="447" t="s">
        <v>98</v>
      </c>
      <c r="CE5" s="367"/>
      <c r="CF5" s="367"/>
      <c r="CG5" s="367"/>
      <c r="CH5" s="367"/>
      <c r="CI5" s="367"/>
      <c r="CJ5" s="367"/>
      <c r="CK5" s="367"/>
      <c r="CL5" s="367"/>
      <c r="CM5" s="367"/>
      <c r="CN5" s="367"/>
      <c r="CO5" s="367"/>
      <c r="CP5" s="367"/>
      <c r="CQ5" s="367"/>
      <c r="CR5" s="367"/>
      <c r="CS5" s="448"/>
      <c r="CT5" s="404">
        <v>86.2</v>
      </c>
      <c r="CU5" s="405"/>
      <c r="CV5" s="405"/>
      <c r="CW5" s="405"/>
      <c r="CX5" s="405"/>
      <c r="CY5" s="405"/>
      <c r="CZ5" s="405"/>
      <c r="DA5" s="406"/>
      <c r="DB5" s="404">
        <v>81.7</v>
      </c>
      <c r="DC5" s="405"/>
      <c r="DD5" s="405"/>
      <c r="DE5" s="405"/>
      <c r="DF5" s="405"/>
      <c r="DG5" s="405"/>
      <c r="DH5" s="405"/>
      <c r="DI5" s="406"/>
    </row>
    <row r="6" spans="1:119" ht="18.75" customHeight="1" x14ac:dyDescent="0.15">
      <c r="A6" s="175"/>
      <c r="B6" s="553" t="s">
        <v>99</v>
      </c>
      <c r="C6" s="394"/>
      <c r="D6" s="394"/>
      <c r="E6" s="554"/>
      <c r="F6" s="554"/>
      <c r="G6" s="554"/>
      <c r="H6" s="554"/>
      <c r="I6" s="554"/>
      <c r="J6" s="554"/>
      <c r="K6" s="554"/>
      <c r="L6" s="554" t="s">
        <v>100</v>
      </c>
      <c r="M6" s="554"/>
      <c r="N6" s="554"/>
      <c r="O6" s="554"/>
      <c r="P6" s="554"/>
      <c r="Q6" s="554"/>
      <c r="R6" s="392"/>
      <c r="S6" s="392"/>
      <c r="T6" s="392"/>
      <c r="U6" s="392"/>
      <c r="V6" s="560"/>
      <c r="W6" s="497" t="s">
        <v>101</v>
      </c>
      <c r="X6" s="393"/>
      <c r="Y6" s="393"/>
      <c r="Z6" s="393"/>
      <c r="AA6" s="393"/>
      <c r="AB6" s="394"/>
      <c r="AC6" s="565" t="s">
        <v>102</v>
      </c>
      <c r="AD6" s="566"/>
      <c r="AE6" s="566"/>
      <c r="AF6" s="566"/>
      <c r="AG6" s="566"/>
      <c r="AH6" s="566"/>
      <c r="AI6" s="566"/>
      <c r="AJ6" s="566"/>
      <c r="AK6" s="566"/>
      <c r="AL6" s="567"/>
      <c r="AM6" s="464" t="s">
        <v>103</v>
      </c>
      <c r="AN6" s="364"/>
      <c r="AO6" s="364"/>
      <c r="AP6" s="364"/>
      <c r="AQ6" s="364"/>
      <c r="AR6" s="364"/>
      <c r="AS6" s="364"/>
      <c r="AT6" s="365"/>
      <c r="AU6" s="465" t="s">
        <v>104</v>
      </c>
      <c r="AV6" s="466"/>
      <c r="AW6" s="466"/>
      <c r="AX6" s="466"/>
      <c r="AY6" s="421" t="s">
        <v>105</v>
      </c>
      <c r="AZ6" s="422"/>
      <c r="BA6" s="422"/>
      <c r="BB6" s="422"/>
      <c r="BC6" s="422"/>
      <c r="BD6" s="422"/>
      <c r="BE6" s="422"/>
      <c r="BF6" s="422"/>
      <c r="BG6" s="422"/>
      <c r="BH6" s="422"/>
      <c r="BI6" s="422"/>
      <c r="BJ6" s="422"/>
      <c r="BK6" s="422"/>
      <c r="BL6" s="422"/>
      <c r="BM6" s="423"/>
      <c r="BN6" s="407">
        <v>1168024</v>
      </c>
      <c r="BO6" s="408"/>
      <c r="BP6" s="408"/>
      <c r="BQ6" s="408"/>
      <c r="BR6" s="408"/>
      <c r="BS6" s="408"/>
      <c r="BT6" s="408"/>
      <c r="BU6" s="409"/>
      <c r="BV6" s="407">
        <v>1003783</v>
      </c>
      <c r="BW6" s="408"/>
      <c r="BX6" s="408"/>
      <c r="BY6" s="408"/>
      <c r="BZ6" s="408"/>
      <c r="CA6" s="408"/>
      <c r="CB6" s="408"/>
      <c r="CC6" s="409"/>
      <c r="CD6" s="447" t="s">
        <v>106</v>
      </c>
      <c r="CE6" s="367"/>
      <c r="CF6" s="367"/>
      <c r="CG6" s="367"/>
      <c r="CH6" s="367"/>
      <c r="CI6" s="367"/>
      <c r="CJ6" s="367"/>
      <c r="CK6" s="367"/>
      <c r="CL6" s="367"/>
      <c r="CM6" s="367"/>
      <c r="CN6" s="367"/>
      <c r="CO6" s="367"/>
      <c r="CP6" s="367"/>
      <c r="CQ6" s="367"/>
      <c r="CR6" s="367"/>
      <c r="CS6" s="448"/>
      <c r="CT6" s="550">
        <v>86.9</v>
      </c>
      <c r="CU6" s="551"/>
      <c r="CV6" s="551"/>
      <c r="CW6" s="551"/>
      <c r="CX6" s="551"/>
      <c r="CY6" s="551"/>
      <c r="CZ6" s="551"/>
      <c r="DA6" s="552"/>
      <c r="DB6" s="550">
        <v>84.4</v>
      </c>
      <c r="DC6" s="551"/>
      <c r="DD6" s="551"/>
      <c r="DE6" s="551"/>
      <c r="DF6" s="551"/>
      <c r="DG6" s="551"/>
      <c r="DH6" s="551"/>
      <c r="DI6" s="552"/>
    </row>
    <row r="7" spans="1:119" ht="18.75" customHeight="1" x14ac:dyDescent="0.15">
      <c r="A7" s="175"/>
      <c r="B7" s="555"/>
      <c r="C7" s="556"/>
      <c r="D7" s="556"/>
      <c r="E7" s="557"/>
      <c r="F7" s="557"/>
      <c r="G7" s="557"/>
      <c r="H7" s="557"/>
      <c r="I7" s="557"/>
      <c r="J7" s="557"/>
      <c r="K7" s="557"/>
      <c r="L7" s="557"/>
      <c r="M7" s="557"/>
      <c r="N7" s="557"/>
      <c r="O7" s="557"/>
      <c r="P7" s="557"/>
      <c r="Q7" s="557"/>
      <c r="R7" s="561"/>
      <c r="S7" s="561"/>
      <c r="T7" s="561"/>
      <c r="U7" s="561"/>
      <c r="V7" s="562"/>
      <c r="W7" s="548"/>
      <c r="X7" s="358"/>
      <c r="Y7" s="358"/>
      <c r="Z7" s="358"/>
      <c r="AA7" s="358"/>
      <c r="AB7" s="556"/>
      <c r="AC7" s="568"/>
      <c r="AD7" s="359"/>
      <c r="AE7" s="359"/>
      <c r="AF7" s="359"/>
      <c r="AG7" s="359"/>
      <c r="AH7" s="359"/>
      <c r="AI7" s="359"/>
      <c r="AJ7" s="359"/>
      <c r="AK7" s="359"/>
      <c r="AL7" s="569"/>
      <c r="AM7" s="464" t="s">
        <v>107</v>
      </c>
      <c r="AN7" s="364"/>
      <c r="AO7" s="364"/>
      <c r="AP7" s="364"/>
      <c r="AQ7" s="364"/>
      <c r="AR7" s="364"/>
      <c r="AS7" s="364"/>
      <c r="AT7" s="365"/>
      <c r="AU7" s="465" t="s">
        <v>108</v>
      </c>
      <c r="AV7" s="466"/>
      <c r="AW7" s="466"/>
      <c r="AX7" s="466"/>
      <c r="AY7" s="421" t="s">
        <v>109</v>
      </c>
      <c r="AZ7" s="422"/>
      <c r="BA7" s="422"/>
      <c r="BB7" s="422"/>
      <c r="BC7" s="422"/>
      <c r="BD7" s="422"/>
      <c r="BE7" s="422"/>
      <c r="BF7" s="422"/>
      <c r="BG7" s="422"/>
      <c r="BH7" s="422"/>
      <c r="BI7" s="422"/>
      <c r="BJ7" s="422"/>
      <c r="BK7" s="422"/>
      <c r="BL7" s="422"/>
      <c r="BM7" s="423"/>
      <c r="BN7" s="407">
        <v>390906</v>
      </c>
      <c r="BO7" s="408"/>
      <c r="BP7" s="408"/>
      <c r="BQ7" s="408"/>
      <c r="BR7" s="408"/>
      <c r="BS7" s="408"/>
      <c r="BT7" s="408"/>
      <c r="BU7" s="409"/>
      <c r="BV7" s="407">
        <v>176783</v>
      </c>
      <c r="BW7" s="408"/>
      <c r="BX7" s="408"/>
      <c r="BY7" s="408"/>
      <c r="BZ7" s="408"/>
      <c r="CA7" s="408"/>
      <c r="CB7" s="408"/>
      <c r="CC7" s="409"/>
      <c r="CD7" s="447" t="s">
        <v>110</v>
      </c>
      <c r="CE7" s="367"/>
      <c r="CF7" s="367"/>
      <c r="CG7" s="367"/>
      <c r="CH7" s="367"/>
      <c r="CI7" s="367"/>
      <c r="CJ7" s="367"/>
      <c r="CK7" s="367"/>
      <c r="CL7" s="367"/>
      <c r="CM7" s="367"/>
      <c r="CN7" s="367"/>
      <c r="CO7" s="367"/>
      <c r="CP7" s="367"/>
      <c r="CQ7" s="367"/>
      <c r="CR7" s="367"/>
      <c r="CS7" s="448"/>
      <c r="CT7" s="407">
        <v>5820087</v>
      </c>
      <c r="CU7" s="408"/>
      <c r="CV7" s="408"/>
      <c r="CW7" s="408"/>
      <c r="CX7" s="408"/>
      <c r="CY7" s="408"/>
      <c r="CZ7" s="408"/>
      <c r="DA7" s="409"/>
      <c r="DB7" s="407">
        <v>6000604</v>
      </c>
      <c r="DC7" s="408"/>
      <c r="DD7" s="408"/>
      <c r="DE7" s="408"/>
      <c r="DF7" s="408"/>
      <c r="DG7" s="408"/>
      <c r="DH7" s="408"/>
      <c r="DI7" s="409"/>
    </row>
    <row r="8" spans="1:119" ht="18.75" customHeight="1" thickBot="1" x14ac:dyDescent="0.2">
      <c r="A8" s="175"/>
      <c r="B8" s="558"/>
      <c r="C8" s="503"/>
      <c r="D8" s="503"/>
      <c r="E8" s="559"/>
      <c r="F8" s="559"/>
      <c r="G8" s="559"/>
      <c r="H8" s="559"/>
      <c r="I8" s="559"/>
      <c r="J8" s="559"/>
      <c r="K8" s="559"/>
      <c r="L8" s="559"/>
      <c r="M8" s="559"/>
      <c r="N8" s="559"/>
      <c r="O8" s="559"/>
      <c r="P8" s="559"/>
      <c r="Q8" s="559"/>
      <c r="R8" s="563"/>
      <c r="S8" s="563"/>
      <c r="T8" s="563"/>
      <c r="U8" s="563"/>
      <c r="V8" s="564"/>
      <c r="W8" s="478"/>
      <c r="X8" s="479"/>
      <c r="Y8" s="479"/>
      <c r="Z8" s="479"/>
      <c r="AA8" s="479"/>
      <c r="AB8" s="503"/>
      <c r="AC8" s="570"/>
      <c r="AD8" s="571"/>
      <c r="AE8" s="571"/>
      <c r="AF8" s="571"/>
      <c r="AG8" s="571"/>
      <c r="AH8" s="571"/>
      <c r="AI8" s="571"/>
      <c r="AJ8" s="571"/>
      <c r="AK8" s="571"/>
      <c r="AL8" s="572"/>
      <c r="AM8" s="464" t="s">
        <v>111</v>
      </c>
      <c r="AN8" s="364"/>
      <c r="AO8" s="364"/>
      <c r="AP8" s="364"/>
      <c r="AQ8" s="364"/>
      <c r="AR8" s="364"/>
      <c r="AS8" s="364"/>
      <c r="AT8" s="365"/>
      <c r="AU8" s="465" t="s">
        <v>112</v>
      </c>
      <c r="AV8" s="466"/>
      <c r="AW8" s="466"/>
      <c r="AX8" s="466"/>
      <c r="AY8" s="421" t="s">
        <v>113</v>
      </c>
      <c r="AZ8" s="422"/>
      <c r="BA8" s="422"/>
      <c r="BB8" s="422"/>
      <c r="BC8" s="422"/>
      <c r="BD8" s="422"/>
      <c r="BE8" s="422"/>
      <c r="BF8" s="422"/>
      <c r="BG8" s="422"/>
      <c r="BH8" s="422"/>
      <c r="BI8" s="422"/>
      <c r="BJ8" s="422"/>
      <c r="BK8" s="422"/>
      <c r="BL8" s="422"/>
      <c r="BM8" s="423"/>
      <c r="BN8" s="407">
        <v>777118</v>
      </c>
      <c r="BO8" s="408"/>
      <c r="BP8" s="408"/>
      <c r="BQ8" s="408"/>
      <c r="BR8" s="408"/>
      <c r="BS8" s="408"/>
      <c r="BT8" s="408"/>
      <c r="BU8" s="409"/>
      <c r="BV8" s="407">
        <v>827000</v>
      </c>
      <c r="BW8" s="408"/>
      <c r="BX8" s="408"/>
      <c r="BY8" s="408"/>
      <c r="BZ8" s="408"/>
      <c r="CA8" s="408"/>
      <c r="CB8" s="408"/>
      <c r="CC8" s="409"/>
      <c r="CD8" s="447" t="s">
        <v>114</v>
      </c>
      <c r="CE8" s="367"/>
      <c r="CF8" s="367"/>
      <c r="CG8" s="367"/>
      <c r="CH8" s="367"/>
      <c r="CI8" s="367"/>
      <c r="CJ8" s="367"/>
      <c r="CK8" s="367"/>
      <c r="CL8" s="367"/>
      <c r="CM8" s="367"/>
      <c r="CN8" s="367"/>
      <c r="CO8" s="367"/>
      <c r="CP8" s="367"/>
      <c r="CQ8" s="367"/>
      <c r="CR8" s="367"/>
      <c r="CS8" s="448"/>
      <c r="CT8" s="510">
        <v>0.2</v>
      </c>
      <c r="CU8" s="511"/>
      <c r="CV8" s="511"/>
      <c r="CW8" s="511"/>
      <c r="CX8" s="511"/>
      <c r="CY8" s="511"/>
      <c r="CZ8" s="511"/>
      <c r="DA8" s="512"/>
      <c r="DB8" s="510">
        <v>0.19</v>
      </c>
      <c r="DC8" s="511"/>
      <c r="DD8" s="511"/>
      <c r="DE8" s="511"/>
      <c r="DF8" s="511"/>
      <c r="DG8" s="511"/>
      <c r="DH8" s="511"/>
      <c r="DI8" s="512"/>
    </row>
    <row r="9" spans="1:119" ht="18.75" customHeight="1" thickBot="1" x14ac:dyDescent="0.2">
      <c r="A9" s="175"/>
      <c r="B9" s="539" t="s">
        <v>115</v>
      </c>
      <c r="C9" s="540"/>
      <c r="D9" s="540"/>
      <c r="E9" s="540"/>
      <c r="F9" s="540"/>
      <c r="G9" s="540"/>
      <c r="H9" s="540"/>
      <c r="I9" s="540"/>
      <c r="J9" s="540"/>
      <c r="K9" s="458"/>
      <c r="L9" s="541" t="s">
        <v>116</v>
      </c>
      <c r="M9" s="542"/>
      <c r="N9" s="542"/>
      <c r="O9" s="542"/>
      <c r="P9" s="542"/>
      <c r="Q9" s="543"/>
      <c r="R9" s="544">
        <v>7404</v>
      </c>
      <c r="S9" s="545"/>
      <c r="T9" s="545"/>
      <c r="U9" s="545"/>
      <c r="V9" s="546"/>
      <c r="W9" s="476" t="s">
        <v>117</v>
      </c>
      <c r="X9" s="477"/>
      <c r="Y9" s="477"/>
      <c r="Z9" s="477"/>
      <c r="AA9" s="477"/>
      <c r="AB9" s="477"/>
      <c r="AC9" s="477"/>
      <c r="AD9" s="477"/>
      <c r="AE9" s="477"/>
      <c r="AF9" s="477"/>
      <c r="AG9" s="477"/>
      <c r="AH9" s="477"/>
      <c r="AI9" s="477"/>
      <c r="AJ9" s="477"/>
      <c r="AK9" s="477"/>
      <c r="AL9" s="547"/>
      <c r="AM9" s="464" t="s">
        <v>118</v>
      </c>
      <c r="AN9" s="364"/>
      <c r="AO9" s="364"/>
      <c r="AP9" s="364"/>
      <c r="AQ9" s="364"/>
      <c r="AR9" s="364"/>
      <c r="AS9" s="364"/>
      <c r="AT9" s="365"/>
      <c r="AU9" s="465" t="s">
        <v>112</v>
      </c>
      <c r="AV9" s="466"/>
      <c r="AW9" s="466"/>
      <c r="AX9" s="466"/>
      <c r="AY9" s="421" t="s">
        <v>119</v>
      </c>
      <c r="AZ9" s="422"/>
      <c r="BA9" s="422"/>
      <c r="BB9" s="422"/>
      <c r="BC9" s="422"/>
      <c r="BD9" s="422"/>
      <c r="BE9" s="422"/>
      <c r="BF9" s="422"/>
      <c r="BG9" s="422"/>
      <c r="BH9" s="422"/>
      <c r="BI9" s="422"/>
      <c r="BJ9" s="422"/>
      <c r="BK9" s="422"/>
      <c r="BL9" s="422"/>
      <c r="BM9" s="423"/>
      <c r="BN9" s="407">
        <v>-49882</v>
      </c>
      <c r="BO9" s="408"/>
      <c r="BP9" s="408"/>
      <c r="BQ9" s="408"/>
      <c r="BR9" s="408"/>
      <c r="BS9" s="408"/>
      <c r="BT9" s="408"/>
      <c r="BU9" s="409"/>
      <c r="BV9" s="407">
        <v>147895</v>
      </c>
      <c r="BW9" s="408"/>
      <c r="BX9" s="408"/>
      <c r="BY9" s="408"/>
      <c r="BZ9" s="408"/>
      <c r="CA9" s="408"/>
      <c r="CB9" s="408"/>
      <c r="CC9" s="409"/>
      <c r="CD9" s="447" t="s">
        <v>120</v>
      </c>
      <c r="CE9" s="367"/>
      <c r="CF9" s="367"/>
      <c r="CG9" s="367"/>
      <c r="CH9" s="367"/>
      <c r="CI9" s="367"/>
      <c r="CJ9" s="367"/>
      <c r="CK9" s="367"/>
      <c r="CL9" s="367"/>
      <c r="CM9" s="367"/>
      <c r="CN9" s="367"/>
      <c r="CO9" s="367"/>
      <c r="CP9" s="367"/>
      <c r="CQ9" s="367"/>
      <c r="CR9" s="367"/>
      <c r="CS9" s="448"/>
      <c r="CT9" s="404">
        <v>10.1</v>
      </c>
      <c r="CU9" s="405"/>
      <c r="CV9" s="405"/>
      <c r="CW9" s="405"/>
      <c r="CX9" s="405"/>
      <c r="CY9" s="405"/>
      <c r="CZ9" s="405"/>
      <c r="DA9" s="406"/>
      <c r="DB9" s="404">
        <v>10.6</v>
      </c>
      <c r="DC9" s="405"/>
      <c r="DD9" s="405"/>
      <c r="DE9" s="405"/>
      <c r="DF9" s="405"/>
      <c r="DG9" s="405"/>
      <c r="DH9" s="405"/>
      <c r="DI9" s="406"/>
    </row>
    <row r="10" spans="1:119" ht="18.75" customHeight="1" thickBot="1" x14ac:dyDescent="0.2">
      <c r="A10" s="175"/>
      <c r="B10" s="539"/>
      <c r="C10" s="540"/>
      <c r="D10" s="540"/>
      <c r="E10" s="540"/>
      <c r="F10" s="540"/>
      <c r="G10" s="540"/>
      <c r="H10" s="540"/>
      <c r="I10" s="540"/>
      <c r="J10" s="540"/>
      <c r="K10" s="458"/>
      <c r="L10" s="363" t="s">
        <v>121</v>
      </c>
      <c r="M10" s="364"/>
      <c r="N10" s="364"/>
      <c r="O10" s="364"/>
      <c r="P10" s="364"/>
      <c r="Q10" s="365"/>
      <c r="R10" s="360">
        <v>8447</v>
      </c>
      <c r="S10" s="361"/>
      <c r="T10" s="361"/>
      <c r="U10" s="361"/>
      <c r="V10" s="420"/>
      <c r="W10" s="548"/>
      <c r="X10" s="358"/>
      <c r="Y10" s="358"/>
      <c r="Z10" s="358"/>
      <c r="AA10" s="358"/>
      <c r="AB10" s="358"/>
      <c r="AC10" s="358"/>
      <c r="AD10" s="358"/>
      <c r="AE10" s="358"/>
      <c r="AF10" s="358"/>
      <c r="AG10" s="358"/>
      <c r="AH10" s="358"/>
      <c r="AI10" s="358"/>
      <c r="AJ10" s="358"/>
      <c r="AK10" s="358"/>
      <c r="AL10" s="549"/>
      <c r="AM10" s="464" t="s">
        <v>122</v>
      </c>
      <c r="AN10" s="364"/>
      <c r="AO10" s="364"/>
      <c r="AP10" s="364"/>
      <c r="AQ10" s="364"/>
      <c r="AR10" s="364"/>
      <c r="AS10" s="364"/>
      <c r="AT10" s="365"/>
      <c r="AU10" s="465" t="s">
        <v>123</v>
      </c>
      <c r="AV10" s="466"/>
      <c r="AW10" s="466"/>
      <c r="AX10" s="466"/>
      <c r="AY10" s="421" t="s">
        <v>124</v>
      </c>
      <c r="AZ10" s="422"/>
      <c r="BA10" s="422"/>
      <c r="BB10" s="422"/>
      <c r="BC10" s="422"/>
      <c r="BD10" s="422"/>
      <c r="BE10" s="422"/>
      <c r="BF10" s="422"/>
      <c r="BG10" s="422"/>
      <c r="BH10" s="422"/>
      <c r="BI10" s="422"/>
      <c r="BJ10" s="422"/>
      <c r="BK10" s="422"/>
      <c r="BL10" s="422"/>
      <c r="BM10" s="423"/>
      <c r="BN10" s="407">
        <v>24428</v>
      </c>
      <c r="BO10" s="408"/>
      <c r="BP10" s="408"/>
      <c r="BQ10" s="408"/>
      <c r="BR10" s="408"/>
      <c r="BS10" s="408"/>
      <c r="BT10" s="408"/>
      <c r="BU10" s="409"/>
      <c r="BV10" s="407">
        <v>22044</v>
      </c>
      <c r="BW10" s="408"/>
      <c r="BX10" s="408"/>
      <c r="BY10" s="408"/>
      <c r="BZ10" s="408"/>
      <c r="CA10" s="408"/>
      <c r="CB10" s="408"/>
      <c r="CC10" s="409"/>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9"/>
      <c r="C11" s="540"/>
      <c r="D11" s="540"/>
      <c r="E11" s="540"/>
      <c r="F11" s="540"/>
      <c r="G11" s="540"/>
      <c r="H11" s="540"/>
      <c r="I11" s="540"/>
      <c r="J11" s="540"/>
      <c r="K11" s="458"/>
      <c r="L11" s="368" t="s">
        <v>126</v>
      </c>
      <c r="M11" s="369"/>
      <c r="N11" s="369"/>
      <c r="O11" s="369"/>
      <c r="P11" s="369"/>
      <c r="Q11" s="370"/>
      <c r="R11" s="536" t="s">
        <v>127</v>
      </c>
      <c r="S11" s="537"/>
      <c r="T11" s="537"/>
      <c r="U11" s="537"/>
      <c r="V11" s="538"/>
      <c r="W11" s="548"/>
      <c r="X11" s="358"/>
      <c r="Y11" s="358"/>
      <c r="Z11" s="358"/>
      <c r="AA11" s="358"/>
      <c r="AB11" s="358"/>
      <c r="AC11" s="358"/>
      <c r="AD11" s="358"/>
      <c r="AE11" s="358"/>
      <c r="AF11" s="358"/>
      <c r="AG11" s="358"/>
      <c r="AH11" s="358"/>
      <c r="AI11" s="358"/>
      <c r="AJ11" s="358"/>
      <c r="AK11" s="358"/>
      <c r="AL11" s="549"/>
      <c r="AM11" s="464" t="s">
        <v>128</v>
      </c>
      <c r="AN11" s="364"/>
      <c r="AO11" s="364"/>
      <c r="AP11" s="364"/>
      <c r="AQ11" s="364"/>
      <c r="AR11" s="364"/>
      <c r="AS11" s="364"/>
      <c r="AT11" s="365"/>
      <c r="AU11" s="465" t="s">
        <v>129</v>
      </c>
      <c r="AV11" s="466"/>
      <c r="AW11" s="466"/>
      <c r="AX11" s="466"/>
      <c r="AY11" s="421" t="s">
        <v>130</v>
      </c>
      <c r="AZ11" s="422"/>
      <c r="BA11" s="422"/>
      <c r="BB11" s="422"/>
      <c r="BC11" s="422"/>
      <c r="BD11" s="422"/>
      <c r="BE11" s="422"/>
      <c r="BF11" s="422"/>
      <c r="BG11" s="422"/>
      <c r="BH11" s="422"/>
      <c r="BI11" s="422"/>
      <c r="BJ11" s="422"/>
      <c r="BK11" s="422"/>
      <c r="BL11" s="422"/>
      <c r="BM11" s="423"/>
      <c r="BN11" s="407">
        <v>0</v>
      </c>
      <c r="BO11" s="408"/>
      <c r="BP11" s="408"/>
      <c r="BQ11" s="408"/>
      <c r="BR11" s="408"/>
      <c r="BS11" s="408"/>
      <c r="BT11" s="408"/>
      <c r="BU11" s="409"/>
      <c r="BV11" s="407">
        <v>0</v>
      </c>
      <c r="BW11" s="408"/>
      <c r="BX11" s="408"/>
      <c r="BY11" s="408"/>
      <c r="BZ11" s="408"/>
      <c r="CA11" s="408"/>
      <c r="CB11" s="408"/>
      <c r="CC11" s="409"/>
      <c r="CD11" s="447" t="s">
        <v>131</v>
      </c>
      <c r="CE11" s="367"/>
      <c r="CF11" s="367"/>
      <c r="CG11" s="367"/>
      <c r="CH11" s="367"/>
      <c r="CI11" s="367"/>
      <c r="CJ11" s="367"/>
      <c r="CK11" s="367"/>
      <c r="CL11" s="367"/>
      <c r="CM11" s="367"/>
      <c r="CN11" s="367"/>
      <c r="CO11" s="367"/>
      <c r="CP11" s="367"/>
      <c r="CQ11" s="367"/>
      <c r="CR11" s="367"/>
      <c r="CS11" s="448"/>
      <c r="CT11" s="510" t="s">
        <v>132</v>
      </c>
      <c r="CU11" s="511"/>
      <c r="CV11" s="511"/>
      <c r="CW11" s="511"/>
      <c r="CX11" s="511"/>
      <c r="CY11" s="511"/>
      <c r="CZ11" s="511"/>
      <c r="DA11" s="512"/>
      <c r="DB11" s="510" t="s">
        <v>133</v>
      </c>
      <c r="DC11" s="511"/>
      <c r="DD11" s="511"/>
      <c r="DE11" s="511"/>
      <c r="DF11" s="511"/>
      <c r="DG11" s="511"/>
      <c r="DH11" s="511"/>
      <c r="DI11" s="512"/>
    </row>
    <row r="12" spans="1:119" ht="18.75" customHeight="1" x14ac:dyDescent="0.15">
      <c r="A12" s="175"/>
      <c r="B12" s="513" t="s">
        <v>134</v>
      </c>
      <c r="C12" s="514"/>
      <c r="D12" s="514"/>
      <c r="E12" s="514"/>
      <c r="F12" s="514"/>
      <c r="G12" s="514"/>
      <c r="H12" s="514"/>
      <c r="I12" s="514"/>
      <c r="J12" s="514"/>
      <c r="K12" s="515"/>
      <c r="L12" s="522" t="s">
        <v>135</v>
      </c>
      <c r="M12" s="523"/>
      <c r="N12" s="523"/>
      <c r="O12" s="523"/>
      <c r="P12" s="523"/>
      <c r="Q12" s="524"/>
      <c r="R12" s="525">
        <v>7420</v>
      </c>
      <c r="S12" s="526"/>
      <c r="T12" s="526"/>
      <c r="U12" s="526"/>
      <c r="V12" s="527"/>
      <c r="W12" s="528" t="s">
        <v>1</v>
      </c>
      <c r="X12" s="466"/>
      <c r="Y12" s="466"/>
      <c r="Z12" s="466"/>
      <c r="AA12" s="466"/>
      <c r="AB12" s="529"/>
      <c r="AC12" s="530" t="s">
        <v>136</v>
      </c>
      <c r="AD12" s="531"/>
      <c r="AE12" s="531"/>
      <c r="AF12" s="531"/>
      <c r="AG12" s="532"/>
      <c r="AH12" s="530" t="s">
        <v>137</v>
      </c>
      <c r="AI12" s="531"/>
      <c r="AJ12" s="531"/>
      <c r="AK12" s="531"/>
      <c r="AL12" s="533"/>
      <c r="AM12" s="464" t="s">
        <v>138</v>
      </c>
      <c r="AN12" s="364"/>
      <c r="AO12" s="364"/>
      <c r="AP12" s="364"/>
      <c r="AQ12" s="364"/>
      <c r="AR12" s="364"/>
      <c r="AS12" s="364"/>
      <c r="AT12" s="365"/>
      <c r="AU12" s="465" t="s">
        <v>139</v>
      </c>
      <c r="AV12" s="466"/>
      <c r="AW12" s="466"/>
      <c r="AX12" s="466"/>
      <c r="AY12" s="421" t="s">
        <v>140</v>
      </c>
      <c r="AZ12" s="422"/>
      <c r="BA12" s="422"/>
      <c r="BB12" s="422"/>
      <c r="BC12" s="422"/>
      <c r="BD12" s="422"/>
      <c r="BE12" s="422"/>
      <c r="BF12" s="422"/>
      <c r="BG12" s="422"/>
      <c r="BH12" s="422"/>
      <c r="BI12" s="422"/>
      <c r="BJ12" s="422"/>
      <c r="BK12" s="422"/>
      <c r="BL12" s="422"/>
      <c r="BM12" s="423"/>
      <c r="BN12" s="407">
        <v>801819</v>
      </c>
      <c r="BO12" s="408"/>
      <c r="BP12" s="408"/>
      <c r="BQ12" s="408"/>
      <c r="BR12" s="408"/>
      <c r="BS12" s="408"/>
      <c r="BT12" s="408"/>
      <c r="BU12" s="409"/>
      <c r="BV12" s="407">
        <v>300000</v>
      </c>
      <c r="BW12" s="408"/>
      <c r="BX12" s="408"/>
      <c r="BY12" s="408"/>
      <c r="BZ12" s="408"/>
      <c r="CA12" s="408"/>
      <c r="CB12" s="408"/>
      <c r="CC12" s="409"/>
      <c r="CD12" s="447" t="s">
        <v>141</v>
      </c>
      <c r="CE12" s="367"/>
      <c r="CF12" s="367"/>
      <c r="CG12" s="367"/>
      <c r="CH12" s="367"/>
      <c r="CI12" s="367"/>
      <c r="CJ12" s="367"/>
      <c r="CK12" s="367"/>
      <c r="CL12" s="367"/>
      <c r="CM12" s="367"/>
      <c r="CN12" s="367"/>
      <c r="CO12" s="367"/>
      <c r="CP12" s="367"/>
      <c r="CQ12" s="367"/>
      <c r="CR12" s="367"/>
      <c r="CS12" s="448"/>
      <c r="CT12" s="510" t="s">
        <v>142</v>
      </c>
      <c r="CU12" s="511"/>
      <c r="CV12" s="511"/>
      <c r="CW12" s="511"/>
      <c r="CX12" s="511"/>
      <c r="CY12" s="511"/>
      <c r="CZ12" s="511"/>
      <c r="DA12" s="512"/>
      <c r="DB12" s="510" t="s">
        <v>133</v>
      </c>
      <c r="DC12" s="511"/>
      <c r="DD12" s="511"/>
      <c r="DE12" s="511"/>
      <c r="DF12" s="511"/>
      <c r="DG12" s="511"/>
      <c r="DH12" s="511"/>
      <c r="DI12" s="512"/>
    </row>
    <row r="13" spans="1:119" ht="18.75" customHeight="1" x14ac:dyDescent="0.15">
      <c r="A13" s="175"/>
      <c r="B13" s="516"/>
      <c r="C13" s="517"/>
      <c r="D13" s="517"/>
      <c r="E13" s="517"/>
      <c r="F13" s="517"/>
      <c r="G13" s="517"/>
      <c r="H13" s="517"/>
      <c r="I13" s="517"/>
      <c r="J13" s="517"/>
      <c r="K13" s="518"/>
      <c r="L13" s="184"/>
      <c r="M13" s="491" t="s">
        <v>143</v>
      </c>
      <c r="N13" s="492"/>
      <c r="O13" s="492"/>
      <c r="P13" s="492"/>
      <c r="Q13" s="493"/>
      <c r="R13" s="494">
        <v>7394</v>
      </c>
      <c r="S13" s="495"/>
      <c r="T13" s="495"/>
      <c r="U13" s="495"/>
      <c r="V13" s="496"/>
      <c r="W13" s="497" t="s">
        <v>144</v>
      </c>
      <c r="X13" s="393"/>
      <c r="Y13" s="393"/>
      <c r="Z13" s="393"/>
      <c r="AA13" s="393"/>
      <c r="AB13" s="394"/>
      <c r="AC13" s="360">
        <v>936</v>
      </c>
      <c r="AD13" s="361"/>
      <c r="AE13" s="361"/>
      <c r="AF13" s="361"/>
      <c r="AG13" s="362"/>
      <c r="AH13" s="360">
        <v>1179</v>
      </c>
      <c r="AI13" s="361"/>
      <c r="AJ13" s="361"/>
      <c r="AK13" s="361"/>
      <c r="AL13" s="420"/>
      <c r="AM13" s="464" t="s">
        <v>145</v>
      </c>
      <c r="AN13" s="364"/>
      <c r="AO13" s="364"/>
      <c r="AP13" s="364"/>
      <c r="AQ13" s="364"/>
      <c r="AR13" s="364"/>
      <c r="AS13" s="364"/>
      <c r="AT13" s="365"/>
      <c r="AU13" s="465" t="s">
        <v>139</v>
      </c>
      <c r="AV13" s="466"/>
      <c r="AW13" s="466"/>
      <c r="AX13" s="466"/>
      <c r="AY13" s="421" t="s">
        <v>146</v>
      </c>
      <c r="AZ13" s="422"/>
      <c r="BA13" s="422"/>
      <c r="BB13" s="422"/>
      <c r="BC13" s="422"/>
      <c r="BD13" s="422"/>
      <c r="BE13" s="422"/>
      <c r="BF13" s="422"/>
      <c r="BG13" s="422"/>
      <c r="BH13" s="422"/>
      <c r="BI13" s="422"/>
      <c r="BJ13" s="422"/>
      <c r="BK13" s="422"/>
      <c r="BL13" s="422"/>
      <c r="BM13" s="423"/>
      <c r="BN13" s="407">
        <v>-827273</v>
      </c>
      <c r="BO13" s="408"/>
      <c r="BP13" s="408"/>
      <c r="BQ13" s="408"/>
      <c r="BR13" s="408"/>
      <c r="BS13" s="408"/>
      <c r="BT13" s="408"/>
      <c r="BU13" s="409"/>
      <c r="BV13" s="407">
        <v>-130061</v>
      </c>
      <c r="BW13" s="408"/>
      <c r="BX13" s="408"/>
      <c r="BY13" s="408"/>
      <c r="BZ13" s="408"/>
      <c r="CA13" s="408"/>
      <c r="CB13" s="408"/>
      <c r="CC13" s="409"/>
      <c r="CD13" s="447" t="s">
        <v>147</v>
      </c>
      <c r="CE13" s="367"/>
      <c r="CF13" s="367"/>
      <c r="CG13" s="367"/>
      <c r="CH13" s="367"/>
      <c r="CI13" s="367"/>
      <c r="CJ13" s="367"/>
      <c r="CK13" s="367"/>
      <c r="CL13" s="367"/>
      <c r="CM13" s="367"/>
      <c r="CN13" s="367"/>
      <c r="CO13" s="367"/>
      <c r="CP13" s="367"/>
      <c r="CQ13" s="367"/>
      <c r="CR13" s="367"/>
      <c r="CS13" s="448"/>
      <c r="CT13" s="404">
        <v>10.199999999999999</v>
      </c>
      <c r="CU13" s="405"/>
      <c r="CV13" s="405"/>
      <c r="CW13" s="405"/>
      <c r="CX13" s="405"/>
      <c r="CY13" s="405"/>
      <c r="CZ13" s="405"/>
      <c r="DA13" s="406"/>
      <c r="DB13" s="404">
        <v>10.4</v>
      </c>
      <c r="DC13" s="405"/>
      <c r="DD13" s="405"/>
      <c r="DE13" s="405"/>
      <c r="DF13" s="405"/>
      <c r="DG13" s="405"/>
      <c r="DH13" s="405"/>
      <c r="DI13" s="406"/>
    </row>
    <row r="14" spans="1:119" ht="18.75" customHeight="1" thickBot="1" x14ac:dyDescent="0.2">
      <c r="A14" s="175"/>
      <c r="B14" s="516"/>
      <c r="C14" s="517"/>
      <c r="D14" s="517"/>
      <c r="E14" s="517"/>
      <c r="F14" s="517"/>
      <c r="G14" s="517"/>
      <c r="H14" s="517"/>
      <c r="I14" s="517"/>
      <c r="J14" s="517"/>
      <c r="K14" s="518"/>
      <c r="L14" s="481" t="s">
        <v>148</v>
      </c>
      <c r="M14" s="534"/>
      <c r="N14" s="534"/>
      <c r="O14" s="534"/>
      <c r="P14" s="534"/>
      <c r="Q14" s="535"/>
      <c r="R14" s="494">
        <v>7650</v>
      </c>
      <c r="S14" s="495"/>
      <c r="T14" s="495"/>
      <c r="U14" s="495"/>
      <c r="V14" s="496"/>
      <c r="W14" s="498"/>
      <c r="X14" s="396"/>
      <c r="Y14" s="396"/>
      <c r="Z14" s="396"/>
      <c r="AA14" s="396"/>
      <c r="AB14" s="397"/>
      <c r="AC14" s="487">
        <v>27.1</v>
      </c>
      <c r="AD14" s="488"/>
      <c r="AE14" s="488"/>
      <c r="AF14" s="488"/>
      <c r="AG14" s="489"/>
      <c r="AH14" s="487">
        <v>30</v>
      </c>
      <c r="AI14" s="488"/>
      <c r="AJ14" s="488"/>
      <c r="AK14" s="488"/>
      <c r="AL14" s="490"/>
      <c r="AM14" s="464"/>
      <c r="AN14" s="364"/>
      <c r="AO14" s="364"/>
      <c r="AP14" s="364"/>
      <c r="AQ14" s="364"/>
      <c r="AR14" s="364"/>
      <c r="AS14" s="364"/>
      <c r="AT14" s="365"/>
      <c r="AU14" s="465"/>
      <c r="AV14" s="466"/>
      <c r="AW14" s="466"/>
      <c r="AX14" s="466"/>
      <c r="AY14" s="421"/>
      <c r="AZ14" s="422"/>
      <c r="BA14" s="422"/>
      <c r="BB14" s="422"/>
      <c r="BC14" s="422"/>
      <c r="BD14" s="422"/>
      <c r="BE14" s="422"/>
      <c r="BF14" s="422"/>
      <c r="BG14" s="422"/>
      <c r="BH14" s="422"/>
      <c r="BI14" s="422"/>
      <c r="BJ14" s="422"/>
      <c r="BK14" s="422"/>
      <c r="BL14" s="422"/>
      <c r="BM14" s="423"/>
      <c r="BN14" s="407"/>
      <c r="BO14" s="408"/>
      <c r="BP14" s="408"/>
      <c r="BQ14" s="408"/>
      <c r="BR14" s="408"/>
      <c r="BS14" s="408"/>
      <c r="BT14" s="408"/>
      <c r="BU14" s="409"/>
      <c r="BV14" s="407"/>
      <c r="BW14" s="408"/>
      <c r="BX14" s="408"/>
      <c r="BY14" s="408"/>
      <c r="BZ14" s="408"/>
      <c r="CA14" s="408"/>
      <c r="CB14" s="408"/>
      <c r="CC14" s="409"/>
      <c r="CD14" s="444" t="s">
        <v>149</v>
      </c>
      <c r="CE14" s="445"/>
      <c r="CF14" s="445"/>
      <c r="CG14" s="445"/>
      <c r="CH14" s="445"/>
      <c r="CI14" s="445"/>
      <c r="CJ14" s="445"/>
      <c r="CK14" s="445"/>
      <c r="CL14" s="445"/>
      <c r="CM14" s="445"/>
      <c r="CN14" s="445"/>
      <c r="CO14" s="445"/>
      <c r="CP14" s="445"/>
      <c r="CQ14" s="445"/>
      <c r="CR14" s="445"/>
      <c r="CS14" s="446"/>
      <c r="CT14" s="504" t="s">
        <v>142</v>
      </c>
      <c r="CU14" s="505"/>
      <c r="CV14" s="505"/>
      <c r="CW14" s="505"/>
      <c r="CX14" s="505"/>
      <c r="CY14" s="505"/>
      <c r="CZ14" s="505"/>
      <c r="DA14" s="506"/>
      <c r="DB14" s="504" t="s">
        <v>142</v>
      </c>
      <c r="DC14" s="505"/>
      <c r="DD14" s="505"/>
      <c r="DE14" s="505"/>
      <c r="DF14" s="505"/>
      <c r="DG14" s="505"/>
      <c r="DH14" s="505"/>
      <c r="DI14" s="506"/>
    </row>
    <row r="15" spans="1:119" ht="18.75" customHeight="1" x14ac:dyDescent="0.15">
      <c r="A15" s="175"/>
      <c r="B15" s="516"/>
      <c r="C15" s="517"/>
      <c r="D15" s="517"/>
      <c r="E15" s="517"/>
      <c r="F15" s="517"/>
      <c r="G15" s="517"/>
      <c r="H15" s="517"/>
      <c r="I15" s="517"/>
      <c r="J15" s="517"/>
      <c r="K15" s="518"/>
      <c r="L15" s="184"/>
      <c r="M15" s="491" t="s">
        <v>150</v>
      </c>
      <c r="N15" s="492"/>
      <c r="O15" s="492"/>
      <c r="P15" s="492"/>
      <c r="Q15" s="493"/>
      <c r="R15" s="494">
        <v>7619</v>
      </c>
      <c r="S15" s="495"/>
      <c r="T15" s="495"/>
      <c r="U15" s="495"/>
      <c r="V15" s="496"/>
      <c r="W15" s="497" t="s">
        <v>151</v>
      </c>
      <c r="X15" s="393"/>
      <c r="Y15" s="393"/>
      <c r="Z15" s="393"/>
      <c r="AA15" s="393"/>
      <c r="AB15" s="394"/>
      <c r="AC15" s="360">
        <v>483</v>
      </c>
      <c r="AD15" s="361"/>
      <c r="AE15" s="361"/>
      <c r="AF15" s="361"/>
      <c r="AG15" s="362"/>
      <c r="AH15" s="360">
        <v>578</v>
      </c>
      <c r="AI15" s="361"/>
      <c r="AJ15" s="361"/>
      <c r="AK15" s="361"/>
      <c r="AL15" s="420"/>
      <c r="AM15" s="464"/>
      <c r="AN15" s="364"/>
      <c r="AO15" s="364"/>
      <c r="AP15" s="364"/>
      <c r="AQ15" s="364"/>
      <c r="AR15" s="364"/>
      <c r="AS15" s="364"/>
      <c r="AT15" s="365"/>
      <c r="AU15" s="465"/>
      <c r="AV15" s="466"/>
      <c r="AW15" s="466"/>
      <c r="AX15" s="466"/>
      <c r="AY15" s="433" t="s">
        <v>152</v>
      </c>
      <c r="AZ15" s="434"/>
      <c r="BA15" s="434"/>
      <c r="BB15" s="434"/>
      <c r="BC15" s="434"/>
      <c r="BD15" s="434"/>
      <c r="BE15" s="434"/>
      <c r="BF15" s="434"/>
      <c r="BG15" s="434"/>
      <c r="BH15" s="434"/>
      <c r="BI15" s="434"/>
      <c r="BJ15" s="434"/>
      <c r="BK15" s="434"/>
      <c r="BL15" s="434"/>
      <c r="BM15" s="435"/>
      <c r="BN15" s="436">
        <v>1117062</v>
      </c>
      <c r="BO15" s="437"/>
      <c r="BP15" s="437"/>
      <c r="BQ15" s="437"/>
      <c r="BR15" s="437"/>
      <c r="BS15" s="437"/>
      <c r="BT15" s="437"/>
      <c r="BU15" s="438"/>
      <c r="BV15" s="436">
        <v>1057901</v>
      </c>
      <c r="BW15" s="437"/>
      <c r="BX15" s="437"/>
      <c r="BY15" s="437"/>
      <c r="BZ15" s="437"/>
      <c r="CA15" s="437"/>
      <c r="CB15" s="437"/>
      <c r="CC15" s="438"/>
      <c r="CD15" s="507" t="s">
        <v>153</v>
      </c>
      <c r="CE15" s="508"/>
      <c r="CF15" s="508"/>
      <c r="CG15" s="508"/>
      <c r="CH15" s="508"/>
      <c r="CI15" s="508"/>
      <c r="CJ15" s="508"/>
      <c r="CK15" s="508"/>
      <c r="CL15" s="508"/>
      <c r="CM15" s="508"/>
      <c r="CN15" s="508"/>
      <c r="CO15" s="508"/>
      <c r="CP15" s="508"/>
      <c r="CQ15" s="508"/>
      <c r="CR15" s="508"/>
      <c r="CS15" s="509"/>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6"/>
      <c r="C16" s="517"/>
      <c r="D16" s="517"/>
      <c r="E16" s="517"/>
      <c r="F16" s="517"/>
      <c r="G16" s="517"/>
      <c r="H16" s="517"/>
      <c r="I16" s="517"/>
      <c r="J16" s="517"/>
      <c r="K16" s="518"/>
      <c r="L16" s="481" t="s">
        <v>154</v>
      </c>
      <c r="M16" s="482"/>
      <c r="N16" s="482"/>
      <c r="O16" s="482"/>
      <c r="P16" s="482"/>
      <c r="Q16" s="483"/>
      <c r="R16" s="484" t="s">
        <v>155</v>
      </c>
      <c r="S16" s="485"/>
      <c r="T16" s="485"/>
      <c r="U16" s="485"/>
      <c r="V16" s="486"/>
      <c r="W16" s="498"/>
      <c r="X16" s="396"/>
      <c r="Y16" s="396"/>
      <c r="Z16" s="396"/>
      <c r="AA16" s="396"/>
      <c r="AB16" s="397"/>
      <c r="AC16" s="487">
        <v>14</v>
      </c>
      <c r="AD16" s="488"/>
      <c r="AE16" s="488"/>
      <c r="AF16" s="488"/>
      <c r="AG16" s="489"/>
      <c r="AH16" s="487">
        <v>14.7</v>
      </c>
      <c r="AI16" s="488"/>
      <c r="AJ16" s="488"/>
      <c r="AK16" s="488"/>
      <c r="AL16" s="490"/>
      <c r="AM16" s="464"/>
      <c r="AN16" s="364"/>
      <c r="AO16" s="364"/>
      <c r="AP16" s="364"/>
      <c r="AQ16" s="364"/>
      <c r="AR16" s="364"/>
      <c r="AS16" s="364"/>
      <c r="AT16" s="365"/>
      <c r="AU16" s="465"/>
      <c r="AV16" s="466"/>
      <c r="AW16" s="466"/>
      <c r="AX16" s="466"/>
      <c r="AY16" s="421" t="s">
        <v>156</v>
      </c>
      <c r="AZ16" s="422"/>
      <c r="BA16" s="422"/>
      <c r="BB16" s="422"/>
      <c r="BC16" s="422"/>
      <c r="BD16" s="422"/>
      <c r="BE16" s="422"/>
      <c r="BF16" s="422"/>
      <c r="BG16" s="422"/>
      <c r="BH16" s="422"/>
      <c r="BI16" s="422"/>
      <c r="BJ16" s="422"/>
      <c r="BK16" s="422"/>
      <c r="BL16" s="422"/>
      <c r="BM16" s="423"/>
      <c r="BN16" s="407">
        <v>5538188</v>
      </c>
      <c r="BO16" s="408"/>
      <c r="BP16" s="408"/>
      <c r="BQ16" s="408"/>
      <c r="BR16" s="408"/>
      <c r="BS16" s="408"/>
      <c r="BT16" s="408"/>
      <c r="BU16" s="409"/>
      <c r="BV16" s="407">
        <v>5584937</v>
      </c>
      <c r="BW16" s="408"/>
      <c r="BX16" s="408"/>
      <c r="BY16" s="408"/>
      <c r="BZ16" s="408"/>
      <c r="CA16" s="408"/>
      <c r="CB16" s="408"/>
      <c r="CC16" s="409"/>
      <c r="CD16" s="188"/>
      <c r="CE16" s="439" t="s">
        <v>157</v>
      </c>
      <c r="CF16" s="439"/>
      <c r="CG16" s="439"/>
      <c r="CH16" s="439"/>
      <c r="CI16" s="439"/>
      <c r="CJ16" s="439"/>
      <c r="CK16" s="439"/>
      <c r="CL16" s="439"/>
      <c r="CM16" s="439"/>
      <c r="CN16" s="439"/>
      <c r="CO16" s="439"/>
      <c r="CP16" s="439"/>
      <c r="CQ16" s="439"/>
      <c r="CR16" s="439"/>
      <c r="CS16" s="440"/>
      <c r="CT16" s="404">
        <v>4.2</v>
      </c>
      <c r="CU16" s="405"/>
      <c r="CV16" s="405"/>
      <c r="CW16" s="405"/>
      <c r="CX16" s="405"/>
      <c r="CY16" s="405"/>
      <c r="CZ16" s="405"/>
      <c r="DA16" s="406"/>
      <c r="DB16" s="404" t="s">
        <v>142</v>
      </c>
      <c r="DC16" s="405"/>
      <c r="DD16" s="405"/>
      <c r="DE16" s="405"/>
      <c r="DF16" s="405"/>
      <c r="DG16" s="405"/>
      <c r="DH16" s="405"/>
      <c r="DI16" s="406"/>
    </row>
    <row r="17" spans="1:113" ht="18.75" customHeight="1" thickBot="1" x14ac:dyDescent="0.2">
      <c r="A17" s="175"/>
      <c r="B17" s="519"/>
      <c r="C17" s="520"/>
      <c r="D17" s="520"/>
      <c r="E17" s="520"/>
      <c r="F17" s="520"/>
      <c r="G17" s="520"/>
      <c r="H17" s="520"/>
      <c r="I17" s="520"/>
      <c r="J17" s="520"/>
      <c r="K17" s="521"/>
      <c r="L17" s="189"/>
      <c r="M17" s="500" t="s">
        <v>158</v>
      </c>
      <c r="N17" s="501"/>
      <c r="O17" s="501"/>
      <c r="P17" s="501"/>
      <c r="Q17" s="502"/>
      <c r="R17" s="484" t="s">
        <v>159</v>
      </c>
      <c r="S17" s="485"/>
      <c r="T17" s="485"/>
      <c r="U17" s="485"/>
      <c r="V17" s="486"/>
      <c r="W17" s="497" t="s">
        <v>160</v>
      </c>
      <c r="X17" s="393"/>
      <c r="Y17" s="393"/>
      <c r="Z17" s="393"/>
      <c r="AA17" s="393"/>
      <c r="AB17" s="394"/>
      <c r="AC17" s="360">
        <v>2040</v>
      </c>
      <c r="AD17" s="361"/>
      <c r="AE17" s="361"/>
      <c r="AF17" s="361"/>
      <c r="AG17" s="362"/>
      <c r="AH17" s="360">
        <v>2177</v>
      </c>
      <c r="AI17" s="361"/>
      <c r="AJ17" s="361"/>
      <c r="AK17" s="361"/>
      <c r="AL17" s="420"/>
      <c r="AM17" s="464"/>
      <c r="AN17" s="364"/>
      <c r="AO17" s="364"/>
      <c r="AP17" s="364"/>
      <c r="AQ17" s="364"/>
      <c r="AR17" s="364"/>
      <c r="AS17" s="364"/>
      <c r="AT17" s="365"/>
      <c r="AU17" s="465"/>
      <c r="AV17" s="466"/>
      <c r="AW17" s="466"/>
      <c r="AX17" s="466"/>
      <c r="AY17" s="421" t="s">
        <v>161</v>
      </c>
      <c r="AZ17" s="422"/>
      <c r="BA17" s="422"/>
      <c r="BB17" s="422"/>
      <c r="BC17" s="422"/>
      <c r="BD17" s="422"/>
      <c r="BE17" s="422"/>
      <c r="BF17" s="422"/>
      <c r="BG17" s="422"/>
      <c r="BH17" s="422"/>
      <c r="BI17" s="422"/>
      <c r="BJ17" s="422"/>
      <c r="BK17" s="422"/>
      <c r="BL17" s="422"/>
      <c r="BM17" s="423"/>
      <c r="BN17" s="407">
        <v>1350746</v>
      </c>
      <c r="BO17" s="408"/>
      <c r="BP17" s="408"/>
      <c r="BQ17" s="408"/>
      <c r="BR17" s="408"/>
      <c r="BS17" s="408"/>
      <c r="BT17" s="408"/>
      <c r="BU17" s="409"/>
      <c r="BV17" s="407">
        <v>1284409</v>
      </c>
      <c r="BW17" s="408"/>
      <c r="BX17" s="408"/>
      <c r="BY17" s="408"/>
      <c r="BZ17" s="408"/>
      <c r="CA17" s="408"/>
      <c r="CB17" s="408"/>
      <c r="CC17" s="409"/>
      <c r="CD17" s="188"/>
      <c r="CE17" s="439"/>
      <c r="CF17" s="439"/>
      <c r="CG17" s="439"/>
      <c r="CH17" s="439"/>
      <c r="CI17" s="439"/>
      <c r="CJ17" s="439"/>
      <c r="CK17" s="439"/>
      <c r="CL17" s="439"/>
      <c r="CM17" s="439"/>
      <c r="CN17" s="439"/>
      <c r="CO17" s="439"/>
      <c r="CP17" s="439"/>
      <c r="CQ17" s="439"/>
      <c r="CR17" s="439"/>
      <c r="CS17" s="44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5"/>
      <c r="B18" s="457" t="s">
        <v>162</v>
      </c>
      <c r="C18" s="458"/>
      <c r="D18" s="458"/>
      <c r="E18" s="459"/>
      <c r="F18" s="459"/>
      <c r="G18" s="459"/>
      <c r="H18" s="459"/>
      <c r="I18" s="459"/>
      <c r="J18" s="459"/>
      <c r="K18" s="459"/>
      <c r="L18" s="460">
        <v>583.69000000000005</v>
      </c>
      <c r="M18" s="460"/>
      <c r="N18" s="460"/>
      <c r="O18" s="460"/>
      <c r="P18" s="460"/>
      <c r="Q18" s="460"/>
      <c r="R18" s="461"/>
      <c r="S18" s="461"/>
      <c r="T18" s="461"/>
      <c r="U18" s="461"/>
      <c r="V18" s="462"/>
      <c r="W18" s="478"/>
      <c r="X18" s="479"/>
      <c r="Y18" s="479"/>
      <c r="Z18" s="479"/>
      <c r="AA18" s="479"/>
      <c r="AB18" s="503"/>
      <c r="AC18" s="377">
        <v>59</v>
      </c>
      <c r="AD18" s="378"/>
      <c r="AE18" s="378"/>
      <c r="AF18" s="378"/>
      <c r="AG18" s="463"/>
      <c r="AH18" s="377">
        <v>55.3</v>
      </c>
      <c r="AI18" s="378"/>
      <c r="AJ18" s="378"/>
      <c r="AK18" s="378"/>
      <c r="AL18" s="379"/>
      <c r="AM18" s="464"/>
      <c r="AN18" s="364"/>
      <c r="AO18" s="364"/>
      <c r="AP18" s="364"/>
      <c r="AQ18" s="364"/>
      <c r="AR18" s="364"/>
      <c r="AS18" s="364"/>
      <c r="AT18" s="365"/>
      <c r="AU18" s="465"/>
      <c r="AV18" s="466"/>
      <c r="AW18" s="466"/>
      <c r="AX18" s="466"/>
      <c r="AY18" s="421" t="s">
        <v>163</v>
      </c>
      <c r="AZ18" s="422"/>
      <c r="BA18" s="422"/>
      <c r="BB18" s="422"/>
      <c r="BC18" s="422"/>
      <c r="BD18" s="422"/>
      <c r="BE18" s="422"/>
      <c r="BF18" s="422"/>
      <c r="BG18" s="422"/>
      <c r="BH18" s="422"/>
      <c r="BI18" s="422"/>
      <c r="BJ18" s="422"/>
      <c r="BK18" s="422"/>
      <c r="BL18" s="422"/>
      <c r="BM18" s="423"/>
      <c r="BN18" s="407">
        <v>5112005</v>
      </c>
      <c r="BO18" s="408"/>
      <c r="BP18" s="408"/>
      <c r="BQ18" s="408"/>
      <c r="BR18" s="408"/>
      <c r="BS18" s="408"/>
      <c r="BT18" s="408"/>
      <c r="BU18" s="409"/>
      <c r="BV18" s="407">
        <v>4965468</v>
      </c>
      <c r="BW18" s="408"/>
      <c r="BX18" s="408"/>
      <c r="BY18" s="408"/>
      <c r="BZ18" s="408"/>
      <c r="CA18" s="408"/>
      <c r="CB18" s="408"/>
      <c r="CC18" s="409"/>
      <c r="CD18" s="188"/>
      <c r="CE18" s="439"/>
      <c r="CF18" s="439"/>
      <c r="CG18" s="439"/>
      <c r="CH18" s="439"/>
      <c r="CI18" s="439"/>
      <c r="CJ18" s="439"/>
      <c r="CK18" s="439"/>
      <c r="CL18" s="439"/>
      <c r="CM18" s="439"/>
      <c r="CN18" s="439"/>
      <c r="CO18" s="439"/>
      <c r="CP18" s="439"/>
      <c r="CQ18" s="439"/>
      <c r="CR18" s="439"/>
      <c r="CS18" s="44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5"/>
      <c r="B19" s="457" t="s">
        <v>164</v>
      </c>
      <c r="C19" s="458"/>
      <c r="D19" s="458"/>
      <c r="E19" s="459"/>
      <c r="F19" s="459"/>
      <c r="G19" s="459"/>
      <c r="H19" s="459"/>
      <c r="I19" s="459"/>
      <c r="J19" s="459"/>
      <c r="K19" s="459"/>
      <c r="L19" s="467">
        <v>13</v>
      </c>
      <c r="M19" s="467"/>
      <c r="N19" s="467"/>
      <c r="O19" s="467"/>
      <c r="P19" s="467"/>
      <c r="Q19" s="467"/>
      <c r="R19" s="468"/>
      <c r="S19" s="468"/>
      <c r="T19" s="468"/>
      <c r="U19" s="468"/>
      <c r="V19" s="469"/>
      <c r="W19" s="476"/>
      <c r="X19" s="477"/>
      <c r="Y19" s="477"/>
      <c r="Z19" s="477"/>
      <c r="AA19" s="477"/>
      <c r="AB19" s="477"/>
      <c r="AC19" s="480"/>
      <c r="AD19" s="480"/>
      <c r="AE19" s="480"/>
      <c r="AF19" s="480"/>
      <c r="AG19" s="480"/>
      <c r="AH19" s="480"/>
      <c r="AI19" s="480"/>
      <c r="AJ19" s="480"/>
      <c r="AK19" s="480"/>
      <c r="AL19" s="499"/>
      <c r="AM19" s="464"/>
      <c r="AN19" s="364"/>
      <c r="AO19" s="364"/>
      <c r="AP19" s="364"/>
      <c r="AQ19" s="364"/>
      <c r="AR19" s="364"/>
      <c r="AS19" s="364"/>
      <c r="AT19" s="365"/>
      <c r="AU19" s="465"/>
      <c r="AV19" s="466"/>
      <c r="AW19" s="466"/>
      <c r="AX19" s="466"/>
      <c r="AY19" s="421" t="s">
        <v>165</v>
      </c>
      <c r="AZ19" s="422"/>
      <c r="BA19" s="422"/>
      <c r="BB19" s="422"/>
      <c r="BC19" s="422"/>
      <c r="BD19" s="422"/>
      <c r="BE19" s="422"/>
      <c r="BF19" s="422"/>
      <c r="BG19" s="422"/>
      <c r="BH19" s="422"/>
      <c r="BI19" s="422"/>
      <c r="BJ19" s="422"/>
      <c r="BK19" s="422"/>
      <c r="BL19" s="422"/>
      <c r="BM19" s="423"/>
      <c r="BN19" s="407">
        <v>8084299</v>
      </c>
      <c r="BO19" s="408"/>
      <c r="BP19" s="408"/>
      <c r="BQ19" s="408"/>
      <c r="BR19" s="408"/>
      <c r="BS19" s="408"/>
      <c r="BT19" s="408"/>
      <c r="BU19" s="409"/>
      <c r="BV19" s="407">
        <v>7709078</v>
      </c>
      <c r="BW19" s="408"/>
      <c r="BX19" s="408"/>
      <c r="BY19" s="408"/>
      <c r="BZ19" s="408"/>
      <c r="CA19" s="408"/>
      <c r="CB19" s="408"/>
      <c r="CC19" s="409"/>
      <c r="CD19" s="188"/>
      <c r="CE19" s="439"/>
      <c r="CF19" s="439"/>
      <c r="CG19" s="439"/>
      <c r="CH19" s="439"/>
      <c r="CI19" s="439"/>
      <c r="CJ19" s="439"/>
      <c r="CK19" s="439"/>
      <c r="CL19" s="439"/>
      <c r="CM19" s="439"/>
      <c r="CN19" s="439"/>
      <c r="CO19" s="439"/>
      <c r="CP19" s="439"/>
      <c r="CQ19" s="439"/>
      <c r="CR19" s="439"/>
      <c r="CS19" s="44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5"/>
      <c r="B20" s="457" t="s">
        <v>166</v>
      </c>
      <c r="C20" s="458"/>
      <c r="D20" s="458"/>
      <c r="E20" s="459"/>
      <c r="F20" s="459"/>
      <c r="G20" s="459"/>
      <c r="H20" s="459"/>
      <c r="I20" s="459"/>
      <c r="J20" s="459"/>
      <c r="K20" s="459"/>
      <c r="L20" s="467">
        <v>3638</v>
      </c>
      <c r="M20" s="467"/>
      <c r="N20" s="467"/>
      <c r="O20" s="467"/>
      <c r="P20" s="467"/>
      <c r="Q20" s="467"/>
      <c r="R20" s="468"/>
      <c r="S20" s="468"/>
      <c r="T20" s="468"/>
      <c r="U20" s="468"/>
      <c r="V20" s="469"/>
      <c r="W20" s="478"/>
      <c r="X20" s="479"/>
      <c r="Y20" s="479"/>
      <c r="Z20" s="479"/>
      <c r="AA20" s="479"/>
      <c r="AB20" s="479"/>
      <c r="AC20" s="470"/>
      <c r="AD20" s="470"/>
      <c r="AE20" s="470"/>
      <c r="AF20" s="470"/>
      <c r="AG20" s="470"/>
      <c r="AH20" s="470"/>
      <c r="AI20" s="470"/>
      <c r="AJ20" s="470"/>
      <c r="AK20" s="470"/>
      <c r="AL20" s="471"/>
      <c r="AM20" s="472"/>
      <c r="AN20" s="369"/>
      <c r="AO20" s="369"/>
      <c r="AP20" s="369"/>
      <c r="AQ20" s="369"/>
      <c r="AR20" s="369"/>
      <c r="AS20" s="369"/>
      <c r="AT20" s="370"/>
      <c r="AU20" s="473"/>
      <c r="AV20" s="474"/>
      <c r="AW20" s="474"/>
      <c r="AX20" s="475"/>
      <c r="AY20" s="421"/>
      <c r="AZ20" s="422"/>
      <c r="BA20" s="422"/>
      <c r="BB20" s="422"/>
      <c r="BC20" s="422"/>
      <c r="BD20" s="422"/>
      <c r="BE20" s="422"/>
      <c r="BF20" s="422"/>
      <c r="BG20" s="422"/>
      <c r="BH20" s="422"/>
      <c r="BI20" s="422"/>
      <c r="BJ20" s="422"/>
      <c r="BK20" s="422"/>
      <c r="BL20" s="422"/>
      <c r="BM20" s="423"/>
      <c r="BN20" s="407"/>
      <c r="BO20" s="408"/>
      <c r="BP20" s="408"/>
      <c r="BQ20" s="408"/>
      <c r="BR20" s="408"/>
      <c r="BS20" s="408"/>
      <c r="BT20" s="408"/>
      <c r="BU20" s="409"/>
      <c r="BV20" s="407"/>
      <c r="BW20" s="408"/>
      <c r="BX20" s="408"/>
      <c r="BY20" s="408"/>
      <c r="BZ20" s="408"/>
      <c r="CA20" s="408"/>
      <c r="CB20" s="408"/>
      <c r="CC20" s="409"/>
      <c r="CD20" s="188"/>
      <c r="CE20" s="439"/>
      <c r="CF20" s="439"/>
      <c r="CG20" s="439"/>
      <c r="CH20" s="439"/>
      <c r="CI20" s="439"/>
      <c r="CJ20" s="439"/>
      <c r="CK20" s="439"/>
      <c r="CL20" s="439"/>
      <c r="CM20" s="439"/>
      <c r="CN20" s="439"/>
      <c r="CO20" s="439"/>
      <c r="CP20" s="439"/>
      <c r="CQ20" s="439"/>
      <c r="CR20" s="439"/>
      <c r="CS20" s="44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5"/>
      <c r="B21" s="454" t="s">
        <v>167</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380"/>
      <c r="AZ21" s="381"/>
      <c r="BA21" s="381"/>
      <c r="BB21" s="381"/>
      <c r="BC21" s="381"/>
      <c r="BD21" s="381"/>
      <c r="BE21" s="381"/>
      <c r="BF21" s="381"/>
      <c r="BG21" s="381"/>
      <c r="BH21" s="381"/>
      <c r="BI21" s="381"/>
      <c r="BJ21" s="381"/>
      <c r="BK21" s="381"/>
      <c r="BL21" s="381"/>
      <c r="BM21" s="382"/>
      <c r="BN21" s="441"/>
      <c r="BO21" s="442"/>
      <c r="BP21" s="442"/>
      <c r="BQ21" s="442"/>
      <c r="BR21" s="442"/>
      <c r="BS21" s="442"/>
      <c r="BT21" s="442"/>
      <c r="BU21" s="443"/>
      <c r="BV21" s="441"/>
      <c r="BW21" s="442"/>
      <c r="BX21" s="442"/>
      <c r="BY21" s="442"/>
      <c r="BZ21" s="442"/>
      <c r="CA21" s="442"/>
      <c r="CB21" s="442"/>
      <c r="CC21" s="443"/>
      <c r="CD21" s="188"/>
      <c r="CE21" s="439"/>
      <c r="CF21" s="439"/>
      <c r="CG21" s="439"/>
      <c r="CH21" s="439"/>
      <c r="CI21" s="439"/>
      <c r="CJ21" s="439"/>
      <c r="CK21" s="439"/>
      <c r="CL21" s="439"/>
      <c r="CM21" s="439"/>
      <c r="CN21" s="439"/>
      <c r="CO21" s="439"/>
      <c r="CP21" s="439"/>
      <c r="CQ21" s="439"/>
      <c r="CR21" s="439"/>
      <c r="CS21" s="44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5"/>
      <c r="B22" s="383" t="s">
        <v>168</v>
      </c>
      <c r="C22" s="384"/>
      <c r="D22" s="385"/>
      <c r="E22" s="392" t="s">
        <v>1</v>
      </c>
      <c r="F22" s="393"/>
      <c r="G22" s="393"/>
      <c r="H22" s="393"/>
      <c r="I22" s="393"/>
      <c r="J22" s="393"/>
      <c r="K22" s="394"/>
      <c r="L22" s="392" t="s">
        <v>169</v>
      </c>
      <c r="M22" s="393"/>
      <c r="N22" s="393"/>
      <c r="O22" s="393"/>
      <c r="P22" s="394"/>
      <c r="Q22" s="398" t="s">
        <v>170</v>
      </c>
      <c r="R22" s="399"/>
      <c r="S22" s="399"/>
      <c r="T22" s="399"/>
      <c r="U22" s="399"/>
      <c r="V22" s="400"/>
      <c r="W22" s="449" t="s">
        <v>171</v>
      </c>
      <c r="X22" s="384"/>
      <c r="Y22" s="385"/>
      <c r="Z22" s="392" t="s">
        <v>1</v>
      </c>
      <c r="AA22" s="393"/>
      <c r="AB22" s="393"/>
      <c r="AC22" s="393"/>
      <c r="AD22" s="393"/>
      <c r="AE22" s="393"/>
      <c r="AF22" s="393"/>
      <c r="AG22" s="394"/>
      <c r="AH22" s="410" t="s">
        <v>172</v>
      </c>
      <c r="AI22" s="393"/>
      <c r="AJ22" s="393"/>
      <c r="AK22" s="393"/>
      <c r="AL22" s="394"/>
      <c r="AM22" s="410" t="s">
        <v>173</v>
      </c>
      <c r="AN22" s="411"/>
      <c r="AO22" s="411"/>
      <c r="AP22" s="411"/>
      <c r="AQ22" s="411"/>
      <c r="AR22" s="412"/>
      <c r="AS22" s="398" t="s">
        <v>170</v>
      </c>
      <c r="AT22" s="399"/>
      <c r="AU22" s="399"/>
      <c r="AV22" s="399"/>
      <c r="AW22" s="399"/>
      <c r="AX22" s="416"/>
      <c r="AY22" s="433" t="s">
        <v>174</v>
      </c>
      <c r="AZ22" s="434"/>
      <c r="BA22" s="434"/>
      <c r="BB22" s="434"/>
      <c r="BC22" s="434"/>
      <c r="BD22" s="434"/>
      <c r="BE22" s="434"/>
      <c r="BF22" s="434"/>
      <c r="BG22" s="434"/>
      <c r="BH22" s="434"/>
      <c r="BI22" s="434"/>
      <c r="BJ22" s="434"/>
      <c r="BK22" s="434"/>
      <c r="BL22" s="434"/>
      <c r="BM22" s="435"/>
      <c r="BN22" s="436">
        <v>9329746</v>
      </c>
      <c r="BO22" s="437"/>
      <c r="BP22" s="437"/>
      <c r="BQ22" s="437"/>
      <c r="BR22" s="437"/>
      <c r="BS22" s="437"/>
      <c r="BT22" s="437"/>
      <c r="BU22" s="438"/>
      <c r="BV22" s="436">
        <v>9424773</v>
      </c>
      <c r="BW22" s="437"/>
      <c r="BX22" s="437"/>
      <c r="BY22" s="437"/>
      <c r="BZ22" s="437"/>
      <c r="CA22" s="437"/>
      <c r="CB22" s="437"/>
      <c r="CC22" s="438"/>
      <c r="CD22" s="188"/>
      <c r="CE22" s="439"/>
      <c r="CF22" s="439"/>
      <c r="CG22" s="439"/>
      <c r="CH22" s="439"/>
      <c r="CI22" s="439"/>
      <c r="CJ22" s="439"/>
      <c r="CK22" s="439"/>
      <c r="CL22" s="439"/>
      <c r="CM22" s="439"/>
      <c r="CN22" s="439"/>
      <c r="CO22" s="439"/>
      <c r="CP22" s="439"/>
      <c r="CQ22" s="439"/>
      <c r="CR22" s="439"/>
      <c r="CS22" s="44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5"/>
      <c r="B23" s="386"/>
      <c r="C23" s="387"/>
      <c r="D23" s="388"/>
      <c r="E23" s="395"/>
      <c r="F23" s="396"/>
      <c r="G23" s="396"/>
      <c r="H23" s="396"/>
      <c r="I23" s="396"/>
      <c r="J23" s="396"/>
      <c r="K23" s="397"/>
      <c r="L23" s="395"/>
      <c r="M23" s="396"/>
      <c r="N23" s="396"/>
      <c r="O23" s="396"/>
      <c r="P23" s="397"/>
      <c r="Q23" s="401"/>
      <c r="R23" s="402"/>
      <c r="S23" s="402"/>
      <c r="T23" s="402"/>
      <c r="U23" s="402"/>
      <c r="V23" s="403"/>
      <c r="W23" s="450"/>
      <c r="X23" s="387"/>
      <c r="Y23" s="388"/>
      <c r="Z23" s="395"/>
      <c r="AA23" s="396"/>
      <c r="AB23" s="396"/>
      <c r="AC23" s="396"/>
      <c r="AD23" s="396"/>
      <c r="AE23" s="396"/>
      <c r="AF23" s="396"/>
      <c r="AG23" s="397"/>
      <c r="AH23" s="395"/>
      <c r="AI23" s="396"/>
      <c r="AJ23" s="396"/>
      <c r="AK23" s="396"/>
      <c r="AL23" s="397"/>
      <c r="AM23" s="413"/>
      <c r="AN23" s="414"/>
      <c r="AO23" s="414"/>
      <c r="AP23" s="414"/>
      <c r="AQ23" s="414"/>
      <c r="AR23" s="415"/>
      <c r="AS23" s="401"/>
      <c r="AT23" s="402"/>
      <c r="AU23" s="402"/>
      <c r="AV23" s="402"/>
      <c r="AW23" s="402"/>
      <c r="AX23" s="417"/>
      <c r="AY23" s="421" t="s">
        <v>175</v>
      </c>
      <c r="AZ23" s="422"/>
      <c r="BA23" s="422"/>
      <c r="BB23" s="422"/>
      <c r="BC23" s="422"/>
      <c r="BD23" s="422"/>
      <c r="BE23" s="422"/>
      <c r="BF23" s="422"/>
      <c r="BG23" s="422"/>
      <c r="BH23" s="422"/>
      <c r="BI23" s="422"/>
      <c r="BJ23" s="422"/>
      <c r="BK23" s="422"/>
      <c r="BL23" s="422"/>
      <c r="BM23" s="423"/>
      <c r="BN23" s="407">
        <v>7928629</v>
      </c>
      <c r="BO23" s="408"/>
      <c r="BP23" s="408"/>
      <c r="BQ23" s="408"/>
      <c r="BR23" s="408"/>
      <c r="BS23" s="408"/>
      <c r="BT23" s="408"/>
      <c r="BU23" s="409"/>
      <c r="BV23" s="407">
        <v>7968450</v>
      </c>
      <c r="BW23" s="408"/>
      <c r="BX23" s="408"/>
      <c r="BY23" s="408"/>
      <c r="BZ23" s="408"/>
      <c r="CA23" s="408"/>
      <c r="CB23" s="408"/>
      <c r="CC23" s="409"/>
      <c r="CD23" s="188"/>
      <c r="CE23" s="439"/>
      <c r="CF23" s="439"/>
      <c r="CG23" s="439"/>
      <c r="CH23" s="439"/>
      <c r="CI23" s="439"/>
      <c r="CJ23" s="439"/>
      <c r="CK23" s="439"/>
      <c r="CL23" s="439"/>
      <c r="CM23" s="439"/>
      <c r="CN23" s="439"/>
      <c r="CO23" s="439"/>
      <c r="CP23" s="439"/>
      <c r="CQ23" s="439"/>
      <c r="CR23" s="439"/>
      <c r="CS23" s="44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5"/>
      <c r="B24" s="386"/>
      <c r="C24" s="387"/>
      <c r="D24" s="388"/>
      <c r="E24" s="363" t="s">
        <v>176</v>
      </c>
      <c r="F24" s="364"/>
      <c r="G24" s="364"/>
      <c r="H24" s="364"/>
      <c r="I24" s="364"/>
      <c r="J24" s="364"/>
      <c r="K24" s="365"/>
      <c r="L24" s="360">
        <v>1</v>
      </c>
      <c r="M24" s="361"/>
      <c r="N24" s="361"/>
      <c r="O24" s="361"/>
      <c r="P24" s="362"/>
      <c r="Q24" s="360">
        <v>7700</v>
      </c>
      <c r="R24" s="361"/>
      <c r="S24" s="361"/>
      <c r="T24" s="361"/>
      <c r="U24" s="361"/>
      <c r="V24" s="362"/>
      <c r="W24" s="450"/>
      <c r="X24" s="387"/>
      <c r="Y24" s="388"/>
      <c r="Z24" s="363" t="s">
        <v>177</v>
      </c>
      <c r="AA24" s="364"/>
      <c r="AB24" s="364"/>
      <c r="AC24" s="364"/>
      <c r="AD24" s="364"/>
      <c r="AE24" s="364"/>
      <c r="AF24" s="364"/>
      <c r="AG24" s="365"/>
      <c r="AH24" s="360">
        <v>214</v>
      </c>
      <c r="AI24" s="361"/>
      <c r="AJ24" s="361"/>
      <c r="AK24" s="361"/>
      <c r="AL24" s="362"/>
      <c r="AM24" s="360">
        <v>625522</v>
      </c>
      <c r="AN24" s="361"/>
      <c r="AO24" s="361"/>
      <c r="AP24" s="361"/>
      <c r="AQ24" s="361"/>
      <c r="AR24" s="362"/>
      <c r="AS24" s="360">
        <v>2923</v>
      </c>
      <c r="AT24" s="361"/>
      <c r="AU24" s="361"/>
      <c r="AV24" s="361"/>
      <c r="AW24" s="361"/>
      <c r="AX24" s="420"/>
      <c r="AY24" s="380" t="s">
        <v>178</v>
      </c>
      <c r="AZ24" s="381"/>
      <c r="BA24" s="381"/>
      <c r="BB24" s="381"/>
      <c r="BC24" s="381"/>
      <c r="BD24" s="381"/>
      <c r="BE24" s="381"/>
      <c r="BF24" s="381"/>
      <c r="BG24" s="381"/>
      <c r="BH24" s="381"/>
      <c r="BI24" s="381"/>
      <c r="BJ24" s="381"/>
      <c r="BK24" s="381"/>
      <c r="BL24" s="381"/>
      <c r="BM24" s="382"/>
      <c r="BN24" s="407">
        <v>6272728</v>
      </c>
      <c r="BO24" s="408"/>
      <c r="BP24" s="408"/>
      <c r="BQ24" s="408"/>
      <c r="BR24" s="408"/>
      <c r="BS24" s="408"/>
      <c r="BT24" s="408"/>
      <c r="BU24" s="409"/>
      <c r="BV24" s="407">
        <v>6068418</v>
      </c>
      <c r="BW24" s="408"/>
      <c r="BX24" s="408"/>
      <c r="BY24" s="408"/>
      <c r="BZ24" s="408"/>
      <c r="CA24" s="408"/>
      <c r="CB24" s="408"/>
      <c r="CC24" s="409"/>
      <c r="CD24" s="188"/>
      <c r="CE24" s="439"/>
      <c r="CF24" s="439"/>
      <c r="CG24" s="439"/>
      <c r="CH24" s="439"/>
      <c r="CI24" s="439"/>
      <c r="CJ24" s="439"/>
      <c r="CK24" s="439"/>
      <c r="CL24" s="439"/>
      <c r="CM24" s="439"/>
      <c r="CN24" s="439"/>
      <c r="CO24" s="439"/>
      <c r="CP24" s="439"/>
      <c r="CQ24" s="439"/>
      <c r="CR24" s="439"/>
      <c r="CS24" s="44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5"/>
      <c r="B25" s="386"/>
      <c r="C25" s="387"/>
      <c r="D25" s="388"/>
      <c r="E25" s="363" t="s">
        <v>179</v>
      </c>
      <c r="F25" s="364"/>
      <c r="G25" s="364"/>
      <c r="H25" s="364"/>
      <c r="I25" s="364"/>
      <c r="J25" s="364"/>
      <c r="K25" s="365"/>
      <c r="L25" s="360">
        <v>1</v>
      </c>
      <c r="M25" s="361"/>
      <c r="N25" s="361"/>
      <c r="O25" s="361"/>
      <c r="P25" s="362"/>
      <c r="Q25" s="360">
        <v>6160</v>
      </c>
      <c r="R25" s="361"/>
      <c r="S25" s="361"/>
      <c r="T25" s="361"/>
      <c r="U25" s="361"/>
      <c r="V25" s="362"/>
      <c r="W25" s="450"/>
      <c r="X25" s="387"/>
      <c r="Y25" s="388"/>
      <c r="Z25" s="363" t="s">
        <v>180</v>
      </c>
      <c r="AA25" s="364"/>
      <c r="AB25" s="364"/>
      <c r="AC25" s="364"/>
      <c r="AD25" s="364"/>
      <c r="AE25" s="364"/>
      <c r="AF25" s="364"/>
      <c r="AG25" s="365"/>
      <c r="AH25" s="360">
        <v>44</v>
      </c>
      <c r="AI25" s="361"/>
      <c r="AJ25" s="361"/>
      <c r="AK25" s="361"/>
      <c r="AL25" s="362"/>
      <c r="AM25" s="360">
        <v>118536</v>
      </c>
      <c r="AN25" s="361"/>
      <c r="AO25" s="361"/>
      <c r="AP25" s="361"/>
      <c r="AQ25" s="361"/>
      <c r="AR25" s="362"/>
      <c r="AS25" s="360">
        <v>2694</v>
      </c>
      <c r="AT25" s="361"/>
      <c r="AU25" s="361"/>
      <c r="AV25" s="361"/>
      <c r="AW25" s="361"/>
      <c r="AX25" s="420"/>
      <c r="AY25" s="433" t="s">
        <v>181</v>
      </c>
      <c r="AZ25" s="434"/>
      <c r="BA25" s="434"/>
      <c r="BB25" s="434"/>
      <c r="BC25" s="434"/>
      <c r="BD25" s="434"/>
      <c r="BE25" s="434"/>
      <c r="BF25" s="434"/>
      <c r="BG25" s="434"/>
      <c r="BH25" s="434"/>
      <c r="BI25" s="434"/>
      <c r="BJ25" s="434"/>
      <c r="BK25" s="434"/>
      <c r="BL25" s="434"/>
      <c r="BM25" s="435"/>
      <c r="BN25" s="436">
        <v>184349</v>
      </c>
      <c r="BO25" s="437"/>
      <c r="BP25" s="437"/>
      <c r="BQ25" s="437"/>
      <c r="BR25" s="437"/>
      <c r="BS25" s="437"/>
      <c r="BT25" s="437"/>
      <c r="BU25" s="438"/>
      <c r="BV25" s="436">
        <v>222498</v>
      </c>
      <c r="BW25" s="437"/>
      <c r="BX25" s="437"/>
      <c r="BY25" s="437"/>
      <c r="BZ25" s="437"/>
      <c r="CA25" s="437"/>
      <c r="CB25" s="437"/>
      <c r="CC25" s="438"/>
      <c r="CD25" s="188"/>
      <c r="CE25" s="439"/>
      <c r="CF25" s="439"/>
      <c r="CG25" s="439"/>
      <c r="CH25" s="439"/>
      <c r="CI25" s="439"/>
      <c r="CJ25" s="439"/>
      <c r="CK25" s="439"/>
      <c r="CL25" s="439"/>
      <c r="CM25" s="439"/>
      <c r="CN25" s="439"/>
      <c r="CO25" s="439"/>
      <c r="CP25" s="439"/>
      <c r="CQ25" s="439"/>
      <c r="CR25" s="439"/>
      <c r="CS25" s="44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5"/>
      <c r="B26" s="386"/>
      <c r="C26" s="387"/>
      <c r="D26" s="388"/>
      <c r="E26" s="363" t="s">
        <v>182</v>
      </c>
      <c r="F26" s="364"/>
      <c r="G26" s="364"/>
      <c r="H26" s="364"/>
      <c r="I26" s="364"/>
      <c r="J26" s="364"/>
      <c r="K26" s="365"/>
      <c r="L26" s="360">
        <v>1</v>
      </c>
      <c r="M26" s="361"/>
      <c r="N26" s="361"/>
      <c r="O26" s="361"/>
      <c r="P26" s="362"/>
      <c r="Q26" s="360">
        <v>5540</v>
      </c>
      <c r="R26" s="361"/>
      <c r="S26" s="361"/>
      <c r="T26" s="361"/>
      <c r="U26" s="361"/>
      <c r="V26" s="362"/>
      <c r="W26" s="450"/>
      <c r="X26" s="387"/>
      <c r="Y26" s="388"/>
      <c r="Z26" s="363" t="s">
        <v>183</v>
      </c>
      <c r="AA26" s="418"/>
      <c r="AB26" s="418"/>
      <c r="AC26" s="418"/>
      <c r="AD26" s="418"/>
      <c r="AE26" s="418"/>
      <c r="AF26" s="418"/>
      <c r="AG26" s="419"/>
      <c r="AH26" s="360">
        <v>4</v>
      </c>
      <c r="AI26" s="361"/>
      <c r="AJ26" s="361"/>
      <c r="AK26" s="361"/>
      <c r="AL26" s="362"/>
      <c r="AM26" s="360">
        <v>10860</v>
      </c>
      <c r="AN26" s="361"/>
      <c r="AO26" s="361"/>
      <c r="AP26" s="361"/>
      <c r="AQ26" s="361"/>
      <c r="AR26" s="362"/>
      <c r="AS26" s="360">
        <v>2715</v>
      </c>
      <c r="AT26" s="361"/>
      <c r="AU26" s="361"/>
      <c r="AV26" s="361"/>
      <c r="AW26" s="361"/>
      <c r="AX26" s="420"/>
      <c r="AY26" s="447" t="s">
        <v>184</v>
      </c>
      <c r="AZ26" s="367"/>
      <c r="BA26" s="367"/>
      <c r="BB26" s="367"/>
      <c r="BC26" s="367"/>
      <c r="BD26" s="367"/>
      <c r="BE26" s="367"/>
      <c r="BF26" s="367"/>
      <c r="BG26" s="367"/>
      <c r="BH26" s="367"/>
      <c r="BI26" s="367"/>
      <c r="BJ26" s="367"/>
      <c r="BK26" s="367"/>
      <c r="BL26" s="367"/>
      <c r="BM26" s="448"/>
      <c r="BN26" s="407" t="s">
        <v>142</v>
      </c>
      <c r="BO26" s="408"/>
      <c r="BP26" s="408"/>
      <c r="BQ26" s="408"/>
      <c r="BR26" s="408"/>
      <c r="BS26" s="408"/>
      <c r="BT26" s="408"/>
      <c r="BU26" s="409"/>
      <c r="BV26" s="407" t="s">
        <v>142</v>
      </c>
      <c r="BW26" s="408"/>
      <c r="BX26" s="408"/>
      <c r="BY26" s="408"/>
      <c r="BZ26" s="408"/>
      <c r="CA26" s="408"/>
      <c r="CB26" s="408"/>
      <c r="CC26" s="409"/>
      <c r="CD26" s="188"/>
      <c r="CE26" s="439"/>
      <c r="CF26" s="439"/>
      <c r="CG26" s="439"/>
      <c r="CH26" s="439"/>
      <c r="CI26" s="439"/>
      <c r="CJ26" s="439"/>
      <c r="CK26" s="439"/>
      <c r="CL26" s="439"/>
      <c r="CM26" s="439"/>
      <c r="CN26" s="439"/>
      <c r="CO26" s="439"/>
      <c r="CP26" s="439"/>
      <c r="CQ26" s="439"/>
      <c r="CR26" s="439"/>
      <c r="CS26" s="44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5"/>
      <c r="B27" s="386"/>
      <c r="C27" s="387"/>
      <c r="D27" s="388"/>
      <c r="E27" s="363" t="s">
        <v>185</v>
      </c>
      <c r="F27" s="364"/>
      <c r="G27" s="364"/>
      <c r="H27" s="364"/>
      <c r="I27" s="364"/>
      <c r="J27" s="364"/>
      <c r="K27" s="365"/>
      <c r="L27" s="360">
        <v>1</v>
      </c>
      <c r="M27" s="361"/>
      <c r="N27" s="361"/>
      <c r="O27" s="361"/>
      <c r="P27" s="362"/>
      <c r="Q27" s="360">
        <v>2650</v>
      </c>
      <c r="R27" s="361"/>
      <c r="S27" s="361"/>
      <c r="T27" s="361"/>
      <c r="U27" s="361"/>
      <c r="V27" s="362"/>
      <c r="W27" s="450"/>
      <c r="X27" s="387"/>
      <c r="Y27" s="388"/>
      <c r="Z27" s="363" t="s">
        <v>186</v>
      </c>
      <c r="AA27" s="364"/>
      <c r="AB27" s="364"/>
      <c r="AC27" s="364"/>
      <c r="AD27" s="364"/>
      <c r="AE27" s="364"/>
      <c r="AF27" s="364"/>
      <c r="AG27" s="365"/>
      <c r="AH27" s="360">
        <v>19</v>
      </c>
      <c r="AI27" s="361"/>
      <c r="AJ27" s="361"/>
      <c r="AK27" s="361"/>
      <c r="AL27" s="362"/>
      <c r="AM27" s="360">
        <v>51376</v>
      </c>
      <c r="AN27" s="361"/>
      <c r="AO27" s="361"/>
      <c r="AP27" s="361"/>
      <c r="AQ27" s="361"/>
      <c r="AR27" s="362"/>
      <c r="AS27" s="360">
        <v>2704</v>
      </c>
      <c r="AT27" s="361"/>
      <c r="AU27" s="361"/>
      <c r="AV27" s="361"/>
      <c r="AW27" s="361"/>
      <c r="AX27" s="420"/>
      <c r="AY27" s="444" t="s">
        <v>187</v>
      </c>
      <c r="AZ27" s="445"/>
      <c r="BA27" s="445"/>
      <c r="BB27" s="445"/>
      <c r="BC27" s="445"/>
      <c r="BD27" s="445"/>
      <c r="BE27" s="445"/>
      <c r="BF27" s="445"/>
      <c r="BG27" s="445"/>
      <c r="BH27" s="445"/>
      <c r="BI27" s="445"/>
      <c r="BJ27" s="445"/>
      <c r="BK27" s="445"/>
      <c r="BL27" s="445"/>
      <c r="BM27" s="446"/>
      <c r="BN27" s="441" t="s">
        <v>142</v>
      </c>
      <c r="BO27" s="442"/>
      <c r="BP27" s="442"/>
      <c r="BQ27" s="442"/>
      <c r="BR27" s="442"/>
      <c r="BS27" s="442"/>
      <c r="BT27" s="442"/>
      <c r="BU27" s="443"/>
      <c r="BV27" s="441" t="s">
        <v>142</v>
      </c>
      <c r="BW27" s="442"/>
      <c r="BX27" s="442"/>
      <c r="BY27" s="442"/>
      <c r="BZ27" s="442"/>
      <c r="CA27" s="442"/>
      <c r="CB27" s="442"/>
      <c r="CC27" s="443"/>
      <c r="CD27" s="190"/>
      <c r="CE27" s="439"/>
      <c r="CF27" s="439"/>
      <c r="CG27" s="439"/>
      <c r="CH27" s="439"/>
      <c r="CI27" s="439"/>
      <c r="CJ27" s="439"/>
      <c r="CK27" s="439"/>
      <c r="CL27" s="439"/>
      <c r="CM27" s="439"/>
      <c r="CN27" s="439"/>
      <c r="CO27" s="439"/>
      <c r="CP27" s="439"/>
      <c r="CQ27" s="439"/>
      <c r="CR27" s="439"/>
      <c r="CS27" s="44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5"/>
      <c r="B28" s="386"/>
      <c r="C28" s="387"/>
      <c r="D28" s="388"/>
      <c r="E28" s="363" t="s">
        <v>188</v>
      </c>
      <c r="F28" s="364"/>
      <c r="G28" s="364"/>
      <c r="H28" s="364"/>
      <c r="I28" s="364"/>
      <c r="J28" s="364"/>
      <c r="K28" s="365"/>
      <c r="L28" s="360">
        <v>1</v>
      </c>
      <c r="M28" s="361"/>
      <c r="N28" s="361"/>
      <c r="O28" s="361"/>
      <c r="P28" s="362"/>
      <c r="Q28" s="360">
        <v>1990</v>
      </c>
      <c r="R28" s="361"/>
      <c r="S28" s="361"/>
      <c r="T28" s="361"/>
      <c r="U28" s="361"/>
      <c r="V28" s="362"/>
      <c r="W28" s="450"/>
      <c r="X28" s="387"/>
      <c r="Y28" s="388"/>
      <c r="Z28" s="363" t="s">
        <v>189</v>
      </c>
      <c r="AA28" s="364"/>
      <c r="AB28" s="364"/>
      <c r="AC28" s="364"/>
      <c r="AD28" s="364"/>
      <c r="AE28" s="364"/>
      <c r="AF28" s="364"/>
      <c r="AG28" s="365"/>
      <c r="AH28" s="360" t="s">
        <v>142</v>
      </c>
      <c r="AI28" s="361"/>
      <c r="AJ28" s="361"/>
      <c r="AK28" s="361"/>
      <c r="AL28" s="362"/>
      <c r="AM28" s="360" t="s">
        <v>142</v>
      </c>
      <c r="AN28" s="361"/>
      <c r="AO28" s="361"/>
      <c r="AP28" s="361"/>
      <c r="AQ28" s="361"/>
      <c r="AR28" s="362"/>
      <c r="AS28" s="360" t="s">
        <v>142</v>
      </c>
      <c r="AT28" s="361"/>
      <c r="AU28" s="361"/>
      <c r="AV28" s="361"/>
      <c r="AW28" s="361"/>
      <c r="AX28" s="420"/>
      <c r="AY28" s="424" t="s">
        <v>190</v>
      </c>
      <c r="AZ28" s="425"/>
      <c r="BA28" s="425"/>
      <c r="BB28" s="426"/>
      <c r="BC28" s="433" t="s">
        <v>50</v>
      </c>
      <c r="BD28" s="434"/>
      <c r="BE28" s="434"/>
      <c r="BF28" s="434"/>
      <c r="BG28" s="434"/>
      <c r="BH28" s="434"/>
      <c r="BI28" s="434"/>
      <c r="BJ28" s="434"/>
      <c r="BK28" s="434"/>
      <c r="BL28" s="434"/>
      <c r="BM28" s="435"/>
      <c r="BN28" s="436">
        <v>3403723</v>
      </c>
      <c r="BO28" s="437"/>
      <c r="BP28" s="437"/>
      <c r="BQ28" s="437"/>
      <c r="BR28" s="437"/>
      <c r="BS28" s="437"/>
      <c r="BT28" s="437"/>
      <c r="BU28" s="438"/>
      <c r="BV28" s="436">
        <v>3761114</v>
      </c>
      <c r="BW28" s="437"/>
      <c r="BX28" s="437"/>
      <c r="BY28" s="437"/>
      <c r="BZ28" s="437"/>
      <c r="CA28" s="437"/>
      <c r="CB28" s="437"/>
      <c r="CC28" s="438"/>
      <c r="CD28" s="188"/>
      <c r="CE28" s="439"/>
      <c r="CF28" s="439"/>
      <c r="CG28" s="439"/>
      <c r="CH28" s="439"/>
      <c r="CI28" s="439"/>
      <c r="CJ28" s="439"/>
      <c r="CK28" s="439"/>
      <c r="CL28" s="439"/>
      <c r="CM28" s="439"/>
      <c r="CN28" s="439"/>
      <c r="CO28" s="439"/>
      <c r="CP28" s="439"/>
      <c r="CQ28" s="439"/>
      <c r="CR28" s="439"/>
      <c r="CS28" s="44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5"/>
      <c r="B29" s="386"/>
      <c r="C29" s="387"/>
      <c r="D29" s="388"/>
      <c r="E29" s="363" t="s">
        <v>191</v>
      </c>
      <c r="F29" s="364"/>
      <c r="G29" s="364"/>
      <c r="H29" s="364"/>
      <c r="I29" s="364"/>
      <c r="J29" s="364"/>
      <c r="K29" s="365"/>
      <c r="L29" s="360">
        <v>11</v>
      </c>
      <c r="M29" s="361"/>
      <c r="N29" s="361"/>
      <c r="O29" s="361"/>
      <c r="P29" s="362"/>
      <c r="Q29" s="360">
        <v>1850</v>
      </c>
      <c r="R29" s="361"/>
      <c r="S29" s="361"/>
      <c r="T29" s="361"/>
      <c r="U29" s="361"/>
      <c r="V29" s="362"/>
      <c r="W29" s="451"/>
      <c r="X29" s="452"/>
      <c r="Y29" s="453"/>
      <c r="Z29" s="363" t="s">
        <v>192</v>
      </c>
      <c r="AA29" s="364"/>
      <c r="AB29" s="364"/>
      <c r="AC29" s="364"/>
      <c r="AD29" s="364"/>
      <c r="AE29" s="364"/>
      <c r="AF29" s="364"/>
      <c r="AG29" s="365"/>
      <c r="AH29" s="360">
        <v>233</v>
      </c>
      <c r="AI29" s="361"/>
      <c r="AJ29" s="361"/>
      <c r="AK29" s="361"/>
      <c r="AL29" s="362"/>
      <c r="AM29" s="360">
        <v>676898</v>
      </c>
      <c r="AN29" s="361"/>
      <c r="AO29" s="361"/>
      <c r="AP29" s="361"/>
      <c r="AQ29" s="361"/>
      <c r="AR29" s="362"/>
      <c r="AS29" s="360">
        <v>2905</v>
      </c>
      <c r="AT29" s="361"/>
      <c r="AU29" s="361"/>
      <c r="AV29" s="361"/>
      <c r="AW29" s="361"/>
      <c r="AX29" s="420"/>
      <c r="AY29" s="427"/>
      <c r="AZ29" s="428"/>
      <c r="BA29" s="428"/>
      <c r="BB29" s="429"/>
      <c r="BC29" s="421" t="s">
        <v>193</v>
      </c>
      <c r="BD29" s="422"/>
      <c r="BE29" s="422"/>
      <c r="BF29" s="422"/>
      <c r="BG29" s="422"/>
      <c r="BH29" s="422"/>
      <c r="BI29" s="422"/>
      <c r="BJ29" s="422"/>
      <c r="BK29" s="422"/>
      <c r="BL29" s="422"/>
      <c r="BM29" s="423"/>
      <c r="BN29" s="407">
        <v>249342</v>
      </c>
      <c r="BO29" s="408"/>
      <c r="BP29" s="408"/>
      <c r="BQ29" s="408"/>
      <c r="BR29" s="408"/>
      <c r="BS29" s="408"/>
      <c r="BT29" s="408"/>
      <c r="BU29" s="409"/>
      <c r="BV29" s="407">
        <v>249267</v>
      </c>
      <c r="BW29" s="408"/>
      <c r="BX29" s="408"/>
      <c r="BY29" s="408"/>
      <c r="BZ29" s="408"/>
      <c r="CA29" s="408"/>
      <c r="CB29" s="408"/>
      <c r="CC29" s="409"/>
      <c r="CD29" s="190"/>
      <c r="CE29" s="439"/>
      <c r="CF29" s="439"/>
      <c r="CG29" s="439"/>
      <c r="CH29" s="439"/>
      <c r="CI29" s="439"/>
      <c r="CJ29" s="439"/>
      <c r="CK29" s="439"/>
      <c r="CL29" s="439"/>
      <c r="CM29" s="439"/>
      <c r="CN29" s="439"/>
      <c r="CO29" s="439"/>
      <c r="CP29" s="439"/>
      <c r="CQ29" s="439"/>
      <c r="CR29" s="439"/>
      <c r="CS29" s="44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5"/>
      <c r="B30" s="389"/>
      <c r="C30" s="390"/>
      <c r="D30" s="391"/>
      <c r="E30" s="368"/>
      <c r="F30" s="369"/>
      <c r="G30" s="369"/>
      <c r="H30" s="369"/>
      <c r="I30" s="369"/>
      <c r="J30" s="369"/>
      <c r="K30" s="370"/>
      <c r="L30" s="371"/>
      <c r="M30" s="372"/>
      <c r="N30" s="372"/>
      <c r="O30" s="372"/>
      <c r="P30" s="373"/>
      <c r="Q30" s="371"/>
      <c r="R30" s="372"/>
      <c r="S30" s="372"/>
      <c r="T30" s="372"/>
      <c r="U30" s="372"/>
      <c r="V30" s="373"/>
      <c r="W30" s="374" t="s">
        <v>194</v>
      </c>
      <c r="X30" s="375"/>
      <c r="Y30" s="375"/>
      <c r="Z30" s="375"/>
      <c r="AA30" s="375"/>
      <c r="AB30" s="375"/>
      <c r="AC30" s="375"/>
      <c r="AD30" s="375"/>
      <c r="AE30" s="375"/>
      <c r="AF30" s="375"/>
      <c r="AG30" s="376"/>
      <c r="AH30" s="377">
        <v>91.7</v>
      </c>
      <c r="AI30" s="378"/>
      <c r="AJ30" s="378"/>
      <c r="AK30" s="378"/>
      <c r="AL30" s="378"/>
      <c r="AM30" s="378"/>
      <c r="AN30" s="378"/>
      <c r="AO30" s="378"/>
      <c r="AP30" s="378"/>
      <c r="AQ30" s="378"/>
      <c r="AR30" s="378"/>
      <c r="AS30" s="378"/>
      <c r="AT30" s="378"/>
      <c r="AU30" s="378"/>
      <c r="AV30" s="378"/>
      <c r="AW30" s="378"/>
      <c r="AX30" s="379"/>
      <c r="AY30" s="430"/>
      <c r="AZ30" s="431"/>
      <c r="BA30" s="431"/>
      <c r="BB30" s="432"/>
      <c r="BC30" s="380" t="s">
        <v>52</v>
      </c>
      <c r="BD30" s="381"/>
      <c r="BE30" s="381"/>
      <c r="BF30" s="381"/>
      <c r="BG30" s="381"/>
      <c r="BH30" s="381"/>
      <c r="BI30" s="381"/>
      <c r="BJ30" s="381"/>
      <c r="BK30" s="381"/>
      <c r="BL30" s="381"/>
      <c r="BM30" s="382"/>
      <c r="BN30" s="441">
        <v>1754531</v>
      </c>
      <c r="BO30" s="442"/>
      <c r="BP30" s="442"/>
      <c r="BQ30" s="442"/>
      <c r="BR30" s="442"/>
      <c r="BS30" s="442"/>
      <c r="BT30" s="442"/>
      <c r="BU30" s="443"/>
      <c r="BV30" s="441">
        <v>1878076</v>
      </c>
      <c r="BW30" s="442"/>
      <c r="BX30" s="442"/>
      <c r="BY30" s="442"/>
      <c r="BZ30" s="442"/>
      <c r="CA30" s="442"/>
      <c r="CB30" s="442"/>
      <c r="CC30" s="443"/>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6" t="s">
        <v>195</v>
      </c>
      <c r="D32" s="366"/>
      <c r="E32" s="366"/>
      <c r="F32" s="366"/>
      <c r="G32" s="366"/>
      <c r="H32" s="366"/>
      <c r="I32" s="366"/>
      <c r="J32" s="366"/>
      <c r="K32" s="366"/>
      <c r="L32" s="366"/>
      <c r="M32" s="366"/>
      <c r="N32" s="366"/>
      <c r="O32" s="366"/>
      <c r="P32" s="366"/>
      <c r="Q32" s="366"/>
      <c r="R32" s="366"/>
      <c r="S32" s="366"/>
      <c r="U32" s="367" t="s">
        <v>196</v>
      </c>
      <c r="V32" s="367"/>
      <c r="W32" s="367"/>
      <c r="X32" s="367"/>
      <c r="Y32" s="367"/>
      <c r="Z32" s="367"/>
      <c r="AA32" s="367"/>
      <c r="AB32" s="367"/>
      <c r="AC32" s="367"/>
      <c r="AD32" s="367"/>
      <c r="AE32" s="367"/>
      <c r="AF32" s="367"/>
      <c r="AG32" s="367"/>
      <c r="AH32" s="367"/>
      <c r="AI32" s="367"/>
      <c r="AJ32" s="367"/>
      <c r="AK32" s="367"/>
      <c r="AM32" s="367" t="s">
        <v>197</v>
      </c>
      <c r="AN32" s="367"/>
      <c r="AO32" s="367"/>
      <c r="AP32" s="367"/>
      <c r="AQ32" s="367"/>
      <c r="AR32" s="367"/>
      <c r="AS32" s="367"/>
      <c r="AT32" s="367"/>
      <c r="AU32" s="367"/>
      <c r="AV32" s="367"/>
      <c r="AW32" s="367"/>
      <c r="AX32" s="367"/>
      <c r="AY32" s="367"/>
      <c r="AZ32" s="367"/>
      <c r="BA32" s="367"/>
      <c r="BB32" s="367"/>
      <c r="BC32" s="367"/>
      <c r="BE32" s="367" t="s">
        <v>198</v>
      </c>
      <c r="BF32" s="367"/>
      <c r="BG32" s="367"/>
      <c r="BH32" s="367"/>
      <c r="BI32" s="367"/>
      <c r="BJ32" s="367"/>
      <c r="BK32" s="367"/>
      <c r="BL32" s="367"/>
      <c r="BM32" s="367"/>
      <c r="BN32" s="367"/>
      <c r="BO32" s="367"/>
      <c r="BP32" s="367"/>
      <c r="BQ32" s="367"/>
      <c r="BR32" s="367"/>
      <c r="BS32" s="367"/>
      <c r="BT32" s="367"/>
      <c r="BU32" s="367"/>
      <c r="BW32" s="367" t="s">
        <v>199</v>
      </c>
      <c r="BX32" s="367"/>
      <c r="BY32" s="367"/>
      <c r="BZ32" s="367"/>
      <c r="CA32" s="367"/>
      <c r="CB32" s="367"/>
      <c r="CC32" s="367"/>
      <c r="CD32" s="367"/>
      <c r="CE32" s="367"/>
      <c r="CF32" s="367"/>
      <c r="CG32" s="367"/>
      <c r="CH32" s="367"/>
      <c r="CI32" s="367"/>
      <c r="CJ32" s="367"/>
      <c r="CK32" s="367"/>
      <c r="CL32" s="367"/>
      <c r="CM32" s="367"/>
      <c r="CO32" s="367" t="s">
        <v>200</v>
      </c>
      <c r="CP32" s="367"/>
      <c r="CQ32" s="367"/>
      <c r="CR32" s="367"/>
      <c r="CS32" s="367"/>
      <c r="CT32" s="367"/>
      <c r="CU32" s="367"/>
      <c r="CV32" s="367"/>
      <c r="CW32" s="367"/>
      <c r="CX32" s="367"/>
      <c r="CY32" s="367"/>
      <c r="CZ32" s="367"/>
      <c r="DA32" s="367"/>
      <c r="DB32" s="367"/>
      <c r="DC32" s="367"/>
      <c r="DD32" s="367"/>
      <c r="DE32" s="367"/>
      <c r="DI32" s="198"/>
    </row>
    <row r="33" spans="1:113" ht="13.5" customHeight="1" x14ac:dyDescent="0.15">
      <c r="A33" s="175"/>
      <c r="B33" s="199"/>
      <c r="C33" s="359" t="s">
        <v>201</v>
      </c>
      <c r="D33" s="359"/>
      <c r="E33" s="358" t="s">
        <v>202</v>
      </c>
      <c r="F33" s="358"/>
      <c r="G33" s="358"/>
      <c r="H33" s="358"/>
      <c r="I33" s="358"/>
      <c r="J33" s="358"/>
      <c r="K33" s="358"/>
      <c r="L33" s="358"/>
      <c r="M33" s="358"/>
      <c r="N33" s="358"/>
      <c r="O33" s="358"/>
      <c r="P33" s="358"/>
      <c r="Q33" s="358"/>
      <c r="R33" s="358"/>
      <c r="S33" s="358"/>
      <c r="T33" s="200"/>
      <c r="U33" s="359" t="s">
        <v>203</v>
      </c>
      <c r="V33" s="359"/>
      <c r="W33" s="358" t="s">
        <v>202</v>
      </c>
      <c r="X33" s="358"/>
      <c r="Y33" s="358"/>
      <c r="Z33" s="358"/>
      <c r="AA33" s="358"/>
      <c r="AB33" s="358"/>
      <c r="AC33" s="358"/>
      <c r="AD33" s="358"/>
      <c r="AE33" s="358"/>
      <c r="AF33" s="358"/>
      <c r="AG33" s="358"/>
      <c r="AH33" s="358"/>
      <c r="AI33" s="358"/>
      <c r="AJ33" s="358"/>
      <c r="AK33" s="358"/>
      <c r="AL33" s="200"/>
      <c r="AM33" s="359" t="s">
        <v>203</v>
      </c>
      <c r="AN33" s="359"/>
      <c r="AO33" s="358" t="s">
        <v>202</v>
      </c>
      <c r="AP33" s="358"/>
      <c r="AQ33" s="358"/>
      <c r="AR33" s="358"/>
      <c r="AS33" s="358"/>
      <c r="AT33" s="358"/>
      <c r="AU33" s="358"/>
      <c r="AV33" s="358"/>
      <c r="AW33" s="358"/>
      <c r="AX33" s="358"/>
      <c r="AY33" s="358"/>
      <c r="AZ33" s="358"/>
      <c r="BA33" s="358"/>
      <c r="BB33" s="358"/>
      <c r="BC33" s="358"/>
      <c r="BD33" s="201"/>
      <c r="BE33" s="358" t="s">
        <v>204</v>
      </c>
      <c r="BF33" s="358"/>
      <c r="BG33" s="358" t="s">
        <v>205</v>
      </c>
      <c r="BH33" s="358"/>
      <c r="BI33" s="358"/>
      <c r="BJ33" s="358"/>
      <c r="BK33" s="358"/>
      <c r="BL33" s="358"/>
      <c r="BM33" s="358"/>
      <c r="BN33" s="358"/>
      <c r="BO33" s="358"/>
      <c r="BP33" s="358"/>
      <c r="BQ33" s="358"/>
      <c r="BR33" s="358"/>
      <c r="BS33" s="358"/>
      <c r="BT33" s="358"/>
      <c r="BU33" s="358"/>
      <c r="BV33" s="201"/>
      <c r="BW33" s="359" t="s">
        <v>204</v>
      </c>
      <c r="BX33" s="359"/>
      <c r="BY33" s="358" t="s">
        <v>206</v>
      </c>
      <c r="BZ33" s="358"/>
      <c r="CA33" s="358"/>
      <c r="CB33" s="358"/>
      <c r="CC33" s="358"/>
      <c r="CD33" s="358"/>
      <c r="CE33" s="358"/>
      <c r="CF33" s="358"/>
      <c r="CG33" s="358"/>
      <c r="CH33" s="358"/>
      <c r="CI33" s="358"/>
      <c r="CJ33" s="358"/>
      <c r="CK33" s="358"/>
      <c r="CL33" s="358"/>
      <c r="CM33" s="358"/>
      <c r="CN33" s="200"/>
      <c r="CO33" s="359" t="s">
        <v>203</v>
      </c>
      <c r="CP33" s="359"/>
      <c r="CQ33" s="358" t="s">
        <v>207</v>
      </c>
      <c r="CR33" s="358"/>
      <c r="CS33" s="358"/>
      <c r="CT33" s="358"/>
      <c r="CU33" s="358"/>
      <c r="CV33" s="358"/>
      <c r="CW33" s="358"/>
      <c r="CX33" s="358"/>
      <c r="CY33" s="358"/>
      <c r="CZ33" s="358"/>
      <c r="DA33" s="358"/>
      <c r="DB33" s="358"/>
      <c r="DC33" s="358"/>
      <c r="DD33" s="358"/>
      <c r="DE33" s="358"/>
      <c r="DF33" s="200"/>
      <c r="DG33" s="357" t="s">
        <v>208</v>
      </c>
      <c r="DH33" s="357"/>
      <c r="DI33" s="202"/>
    </row>
    <row r="34" spans="1:113" ht="32.25" customHeight="1" x14ac:dyDescent="0.15">
      <c r="A34" s="175"/>
      <c r="B34" s="199"/>
      <c r="C34" s="355">
        <f>IF(E34="","",1)</f>
        <v>1</v>
      </c>
      <c r="D34" s="355"/>
      <c r="E34" s="356" t="str">
        <f>IF('各会計、関係団体の財政状況及び健全化判断比率'!B7="","",'各会計、関係団体の財政状況及び健全化判断比率'!B7)</f>
        <v>一般会計</v>
      </c>
      <c r="F34" s="356"/>
      <c r="G34" s="356"/>
      <c r="H34" s="356"/>
      <c r="I34" s="356"/>
      <c r="J34" s="356"/>
      <c r="K34" s="356"/>
      <c r="L34" s="356"/>
      <c r="M34" s="356"/>
      <c r="N34" s="356"/>
      <c r="O34" s="356"/>
      <c r="P34" s="356"/>
      <c r="Q34" s="356"/>
      <c r="R34" s="356"/>
      <c r="S34" s="356"/>
      <c r="T34" s="175"/>
      <c r="U34" s="355">
        <f>IF(W34="","",MAX(C34:D43)+1)</f>
        <v>3</v>
      </c>
      <c r="V34" s="355"/>
      <c r="W34" s="356" t="str">
        <f>IF('各会計、関係団体の財政状況及び健全化判断比率'!B28="","",'各会計、関係団体の財政状況及び健全化判断比率'!B28)</f>
        <v>訪問看護事業特別会計</v>
      </c>
      <c r="X34" s="356"/>
      <c r="Y34" s="356"/>
      <c r="Z34" s="356"/>
      <c r="AA34" s="356"/>
      <c r="AB34" s="356"/>
      <c r="AC34" s="356"/>
      <c r="AD34" s="356"/>
      <c r="AE34" s="356"/>
      <c r="AF34" s="356"/>
      <c r="AG34" s="356"/>
      <c r="AH34" s="356"/>
      <c r="AI34" s="356"/>
      <c r="AJ34" s="356"/>
      <c r="AK34" s="356"/>
      <c r="AL34" s="175"/>
      <c r="AM34" s="355">
        <f>IF(AO34="","",MAX(C34:D43,U34:V43)+1)</f>
        <v>8</v>
      </c>
      <c r="AN34" s="355"/>
      <c r="AO34" s="356" t="str">
        <f>IF('各会計、関係団体の財政状況及び健全化判断比率'!B33="","",'各会計、関係団体の財政状況及び健全化判断比率'!B33)</f>
        <v>病院事業会計</v>
      </c>
      <c r="AP34" s="356"/>
      <c r="AQ34" s="356"/>
      <c r="AR34" s="356"/>
      <c r="AS34" s="356"/>
      <c r="AT34" s="356"/>
      <c r="AU34" s="356"/>
      <c r="AV34" s="356"/>
      <c r="AW34" s="356"/>
      <c r="AX34" s="356"/>
      <c r="AY34" s="356"/>
      <c r="AZ34" s="356"/>
      <c r="BA34" s="356"/>
      <c r="BB34" s="356"/>
      <c r="BC34" s="356"/>
      <c r="BD34" s="175"/>
      <c r="BE34" s="355">
        <f>IF(BG34="","",MAX(C34:D43,U34:V43,AM34:AN43)+1)</f>
        <v>11</v>
      </c>
      <c r="BF34" s="355"/>
      <c r="BG34" s="356" t="str">
        <f>IF('各会計、関係団体の財政状況及び健全化判断比率'!B36="","",'各会計、関係団体の財政状況及び健全化判断比率'!B36)</f>
        <v>公共下水道事業特別会計</v>
      </c>
      <c r="BH34" s="356"/>
      <c r="BI34" s="356"/>
      <c r="BJ34" s="356"/>
      <c r="BK34" s="356"/>
      <c r="BL34" s="356"/>
      <c r="BM34" s="356"/>
      <c r="BN34" s="356"/>
      <c r="BO34" s="356"/>
      <c r="BP34" s="356"/>
      <c r="BQ34" s="356"/>
      <c r="BR34" s="356"/>
      <c r="BS34" s="356"/>
      <c r="BT34" s="356"/>
      <c r="BU34" s="356"/>
      <c r="BV34" s="175"/>
      <c r="BW34" s="355">
        <f>IF(BY34="","",MAX(C34:D43,U34:V43,AM34:AN43,BE34:BF43)+1)</f>
        <v>15</v>
      </c>
      <c r="BX34" s="355"/>
      <c r="BY34" s="356" t="str">
        <f>IF('各会計、関係団体の財政状況及び健全化判断比率'!B68="","",'各会計、関係団体の財政状況及び健全化判断比率'!B68)</f>
        <v>松山広域福祉施設事務組合　一般会計</v>
      </c>
      <c r="BZ34" s="356"/>
      <c r="CA34" s="356"/>
      <c r="CB34" s="356"/>
      <c r="CC34" s="356"/>
      <c r="CD34" s="356"/>
      <c r="CE34" s="356"/>
      <c r="CF34" s="356"/>
      <c r="CG34" s="356"/>
      <c r="CH34" s="356"/>
      <c r="CI34" s="356"/>
      <c r="CJ34" s="356"/>
      <c r="CK34" s="356"/>
      <c r="CL34" s="356"/>
      <c r="CM34" s="356"/>
      <c r="CN34" s="175"/>
      <c r="CO34" s="355">
        <f>IF(CQ34="","",MAX(C34:D43,U34:V43,AM34:AN43,BE34:BF43,BW34:BX43)+1)</f>
        <v>25</v>
      </c>
      <c r="CP34" s="355"/>
      <c r="CQ34" s="356" t="str">
        <f>IF('各会計、関係団体の財政状況及び健全化判断比率'!BS7="","",'各会計、関係団体の財政状況及び健全化判断比率'!BS7)</f>
        <v>公益社団法人久万高原農業公社</v>
      </c>
      <c r="CR34" s="356"/>
      <c r="CS34" s="356"/>
      <c r="CT34" s="356"/>
      <c r="CU34" s="356"/>
      <c r="CV34" s="356"/>
      <c r="CW34" s="356"/>
      <c r="CX34" s="356"/>
      <c r="CY34" s="356"/>
      <c r="CZ34" s="356"/>
      <c r="DA34" s="356"/>
      <c r="DB34" s="356"/>
      <c r="DC34" s="356"/>
      <c r="DD34" s="356"/>
      <c r="DE34" s="356"/>
      <c r="DG34" s="353" t="str">
        <f>IF('各会計、関係団体の財政状況及び健全化判断比率'!BR7="","",'各会計、関係団体の財政状況及び健全化判断比率'!BR7)</f>
        <v/>
      </c>
      <c r="DH34" s="353"/>
      <c r="DI34" s="202"/>
    </row>
    <row r="35" spans="1:113" ht="32.25" customHeight="1" x14ac:dyDescent="0.15">
      <c r="A35" s="175"/>
      <c r="B35" s="199"/>
      <c r="C35" s="355">
        <f>IF(E35="","",C34+1)</f>
        <v>2</v>
      </c>
      <c r="D35" s="355"/>
      <c r="E35" s="356" t="str">
        <f>IF('各会計、関係団体の財政状況及び健全化判断比率'!B8="","",'各会計、関係団体の財政状況及び健全化判断比率'!B8)</f>
        <v>凶荒予備事業特別会計</v>
      </c>
      <c r="F35" s="356"/>
      <c r="G35" s="356"/>
      <c r="H35" s="356"/>
      <c r="I35" s="356"/>
      <c r="J35" s="356"/>
      <c r="K35" s="356"/>
      <c r="L35" s="356"/>
      <c r="M35" s="356"/>
      <c r="N35" s="356"/>
      <c r="O35" s="356"/>
      <c r="P35" s="356"/>
      <c r="Q35" s="356"/>
      <c r="R35" s="356"/>
      <c r="S35" s="356"/>
      <c r="T35" s="175"/>
      <c r="U35" s="355">
        <f>IF(W35="","",U34+1)</f>
        <v>4</v>
      </c>
      <c r="V35" s="355"/>
      <c r="W35" s="356" t="str">
        <f>IF('各会計、関係団体の財政状況及び健全化判断比率'!B29="","",'各会計、関係団体の財政状況及び健全化判断比率'!B29)</f>
        <v>国民健康保険事業特別会計</v>
      </c>
      <c r="X35" s="356"/>
      <c r="Y35" s="356"/>
      <c r="Z35" s="356"/>
      <c r="AA35" s="356"/>
      <c r="AB35" s="356"/>
      <c r="AC35" s="356"/>
      <c r="AD35" s="356"/>
      <c r="AE35" s="356"/>
      <c r="AF35" s="356"/>
      <c r="AG35" s="356"/>
      <c r="AH35" s="356"/>
      <c r="AI35" s="356"/>
      <c r="AJ35" s="356"/>
      <c r="AK35" s="356"/>
      <c r="AL35" s="175"/>
      <c r="AM35" s="355">
        <f t="shared" ref="AM35:AM43" si="0">IF(AO35="","",AM34+1)</f>
        <v>9</v>
      </c>
      <c r="AN35" s="355"/>
      <c r="AO35" s="356" t="str">
        <f>IF('各会計、関係団体の財政状況及び健全化判断比率'!B34="","",'各会計、関係団体の財政状況及び健全化判断比率'!B34)</f>
        <v>老人保健施設事業会計</v>
      </c>
      <c r="AP35" s="356"/>
      <c r="AQ35" s="356"/>
      <c r="AR35" s="356"/>
      <c r="AS35" s="356"/>
      <c r="AT35" s="356"/>
      <c r="AU35" s="356"/>
      <c r="AV35" s="356"/>
      <c r="AW35" s="356"/>
      <c r="AX35" s="356"/>
      <c r="AY35" s="356"/>
      <c r="AZ35" s="356"/>
      <c r="BA35" s="356"/>
      <c r="BB35" s="356"/>
      <c r="BC35" s="356"/>
      <c r="BD35" s="175"/>
      <c r="BE35" s="355">
        <f t="shared" ref="BE35:BE43" si="1">IF(BG35="","",BE34+1)</f>
        <v>12</v>
      </c>
      <c r="BF35" s="355"/>
      <c r="BG35" s="356" t="str">
        <f>IF('各会計、関係団体の財政状況及び健全化判断比率'!B37="","",'各会計、関係団体の財政状況及び健全化判断比率'!B37)</f>
        <v>農業集落排水事業特別会計</v>
      </c>
      <c r="BH35" s="356"/>
      <c r="BI35" s="356"/>
      <c r="BJ35" s="356"/>
      <c r="BK35" s="356"/>
      <c r="BL35" s="356"/>
      <c r="BM35" s="356"/>
      <c r="BN35" s="356"/>
      <c r="BO35" s="356"/>
      <c r="BP35" s="356"/>
      <c r="BQ35" s="356"/>
      <c r="BR35" s="356"/>
      <c r="BS35" s="356"/>
      <c r="BT35" s="356"/>
      <c r="BU35" s="356"/>
      <c r="BV35" s="175"/>
      <c r="BW35" s="355">
        <f t="shared" ref="BW35:BW43" si="2">IF(BY35="","",BW34+1)</f>
        <v>16</v>
      </c>
      <c r="BX35" s="355"/>
      <c r="BY35" s="356" t="str">
        <f>IF('各会計、関係団体の財政状況及び健全化判断比率'!B69="","",'各会計、関係団体の財政状況及び健全化判断比率'!B69)</f>
        <v>松山広域福祉施設事務組合　公営企業会計</v>
      </c>
      <c r="BZ35" s="356"/>
      <c r="CA35" s="356"/>
      <c r="CB35" s="356"/>
      <c r="CC35" s="356"/>
      <c r="CD35" s="356"/>
      <c r="CE35" s="356"/>
      <c r="CF35" s="356"/>
      <c r="CG35" s="356"/>
      <c r="CH35" s="356"/>
      <c r="CI35" s="356"/>
      <c r="CJ35" s="356"/>
      <c r="CK35" s="356"/>
      <c r="CL35" s="356"/>
      <c r="CM35" s="356"/>
      <c r="CN35" s="175"/>
      <c r="CO35" s="355">
        <f t="shared" ref="CO35:CO43" si="3">IF(CQ35="","",CO34+1)</f>
        <v>26</v>
      </c>
      <c r="CP35" s="355"/>
      <c r="CQ35" s="356" t="str">
        <f>IF('各会計、関係団体の財政状況及び健全化判断比率'!BS8="","",'各会計、関係団体の財政状況及び健全化判断比率'!BS8)</f>
        <v>株式会社いぶき</v>
      </c>
      <c r="CR35" s="356"/>
      <c r="CS35" s="356"/>
      <c r="CT35" s="356"/>
      <c r="CU35" s="356"/>
      <c r="CV35" s="356"/>
      <c r="CW35" s="356"/>
      <c r="CX35" s="356"/>
      <c r="CY35" s="356"/>
      <c r="CZ35" s="356"/>
      <c r="DA35" s="356"/>
      <c r="DB35" s="356"/>
      <c r="DC35" s="356"/>
      <c r="DD35" s="356"/>
      <c r="DE35" s="356"/>
      <c r="DG35" s="353" t="str">
        <f>IF('各会計、関係団体の財政状況及び健全化判断比率'!BR8="","",'各会計、関係団体の財政状況及び健全化判断比率'!BR8)</f>
        <v/>
      </c>
      <c r="DH35" s="353"/>
      <c r="DI35" s="202"/>
    </row>
    <row r="36" spans="1:113" ht="32.25" customHeight="1" x14ac:dyDescent="0.15">
      <c r="A36" s="175"/>
      <c r="B36" s="199"/>
      <c r="C36" s="355" t="str">
        <f>IF(E36="","",C35+1)</f>
        <v/>
      </c>
      <c r="D36" s="355"/>
      <c r="E36" s="356" t="str">
        <f>IF('各会計、関係団体の財政状況及び健全化判断比率'!B9="","",'各会計、関係団体の財政状況及び健全化判断比率'!B9)</f>
        <v/>
      </c>
      <c r="F36" s="356"/>
      <c r="G36" s="356"/>
      <c r="H36" s="356"/>
      <c r="I36" s="356"/>
      <c r="J36" s="356"/>
      <c r="K36" s="356"/>
      <c r="L36" s="356"/>
      <c r="M36" s="356"/>
      <c r="N36" s="356"/>
      <c r="O36" s="356"/>
      <c r="P36" s="356"/>
      <c r="Q36" s="356"/>
      <c r="R36" s="356"/>
      <c r="S36" s="356"/>
      <c r="T36" s="175"/>
      <c r="U36" s="355">
        <f t="shared" ref="U36:U43" si="4">IF(W36="","",U35+1)</f>
        <v>5</v>
      </c>
      <c r="V36" s="355"/>
      <c r="W36" s="356" t="str">
        <f>IF('各会計、関係団体の財政状況及び健全化判断比率'!B30="","",'各会計、関係団体の財政状況及び健全化判断比率'!B30)</f>
        <v>国民健康保険診療所事業特別会計</v>
      </c>
      <c r="X36" s="356"/>
      <c r="Y36" s="356"/>
      <c r="Z36" s="356"/>
      <c r="AA36" s="356"/>
      <c r="AB36" s="356"/>
      <c r="AC36" s="356"/>
      <c r="AD36" s="356"/>
      <c r="AE36" s="356"/>
      <c r="AF36" s="356"/>
      <c r="AG36" s="356"/>
      <c r="AH36" s="356"/>
      <c r="AI36" s="356"/>
      <c r="AJ36" s="356"/>
      <c r="AK36" s="356"/>
      <c r="AL36" s="175"/>
      <c r="AM36" s="355">
        <f t="shared" si="0"/>
        <v>10</v>
      </c>
      <c r="AN36" s="355"/>
      <c r="AO36" s="356" t="str">
        <f>IF('各会計、関係団体の財政状況及び健全化判断比率'!B35="","",'各会計、関係団体の財政状況及び健全化判断比率'!B35)</f>
        <v>簡易水道事業会計</v>
      </c>
      <c r="AP36" s="356"/>
      <c r="AQ36" s="356"/>
      <c r="AR36" s="356"/>
      <c r="AS36" s="356"/>
      <c r="AT36" s="356"/>
      <c r="AU36" s="356"/>
      <c r="AV36" s="356"/>
      <c r="AW36" s="356"/>
      <c r="AX36" s="356"/>
      <c r="AY36" s="356"/>
      <c r="AZ36" s="356"/>
      <c r="BA36" s="356"/>
      <c r="BB36" s="356"/>
      <c r="BC36" s="356"/>
      <c r="BD36" s="175"/>
      <c r="BE36" s="355">
        <f t="shared" si="1"/>
        <v>13</v>
      </c>
      <c r="BF36" s="355"/>
      <c r="BG36" s="356" t="str">
        <f>IF('各会計、関係団体の財政状況及び健全化判断比率'!B38="","",'各会計、関係団体の財政状況及び健全化判断比率'!B38)</f>
        <v>浄化槽事業特別会計</v>
      </c>
      <c r="BH36" s="356"/>
      <c r="BI36" s="356"/>
      <c r="BJ36" s="356"/>
      <c r="BK36" s="356"/>
      <c r="BL36" s="356"/>
      <c r="BM36" s="356"/>
      <c r="BN36" s="356"/>
      <c r="BO36" s="356"/>
      <c r="BP36" s="356"/>
      <c r="BQ36" s="356"/>
      <c r="BR36" s="356"/>
      <c r="BS36" s="356"/>
      <c r="BT36" s="356"/>
      <c r="BU36" s="356"/>
      <c r="BV36" s="175"/>
      <c r="BW36" s="355">
        <f t="shared" si="2"/>
        <v>17</v>
      </c>
      <c r="BX36" s="355"/>
      <c r="BY36" s="356" t="str">
        <f>IF('各会計、関係団体の財政状況及び健全化判断比率'!B70="","",'各会計、関係団体の財政状況及び健全化判断比率'!B70)</f>
        <v>松山衛生事務組合</v>
      </c>
      <c r="BZ36" s="356"/>
      <c r="CA36" s="356"/>
      <c r="CB36" s="356"/>
      <c r="CC36" s="356"/>
      <c r="CD36" s="356"/>
      <c r="CE36" s="356"/>
      <c r="CF36" s="356"/>
      <c r="CG36" s="356"/>
      <c r="CH36" s="356"/>
      <c r="CI36" s="356"/>
      <c r="CJ36" s="356"/>
      <c r="CK36" s="356"/>
      <c r="CL36" s="356"/>
      <c r="CM36" s="356"/>
      <c r="CN36" s="175"/>
      <c r="CO36" s="355">
        <f t="shared" si="3"/>
        <v>27</v>
      </c>
      <c r="CP36" s="355"/>
      <c r="CQ36" s="356" t="str">
        <f>IF('各会計、関係団体の財政状況及び健全化判断比率'!BS9="","",'各会計、関係団体の財政状況及び健全化判断比率'!BS9)</f>
        <v>一般社団法人柳谷産業開発公社</v>
      </c>
      <c r="CR36" s="356"/>
      <c r="CS36" s="356"/>
      <c r="CT36" s="356"/>
      <c r="CU36" s="356"/>
      <c r="CV36" s="356"/>
      <c r="CW36" s="356"/>
      <c r="CX36" s="356"/>
      <c r="CY36" s="356"/>
      <c r="CZ36" s="356"/>
      <c r="DA36" s="356"/>
      <c r="DB36" s="356"/>
      <c r="DC36" s="356"/>
      <c r="DD36" s="356"/>
      <c r="DE36" s="356"/>
      <c r="DG36" s="353" t="str">
        <f>IF('各会計、関係団体の財政状況及び健全化判断比率'!BR9="","",'各会計、関係団体の財政状況及び健全化判断比率'!BR9)</f>
        <v/>
      </c>
      <c r="DH36" s="353"/>
      <c r="DI36" s="202"/>
    </row>
    <row r="37" spans="1:113" ht="32.25" customHeight="1" x14ac:dyDescent="0.15">
      <c r="A37" s="175"/>
      <c r="B37" s="199"/>
      <c r="C37" s="355" t="str">
        <f>IF(E37="","",C36+1)</f>
        <v/>
      </c>
      <c r="D37" s="355"/>
      <c r="E37" s="356" t="str">
        <f>IF('各会計、関係団体の財政状況及び健全化判断比率'!B10="","",'各会計、関係団体の財政状況及び健全化判断比率'!B10)</f>
        <v/>
      </c>
      <c r="F37" s="356"/>
      <c r="G37" s="356"/>
      <c r="H37" s="356"/>
      <c r="I37" s="356"/>
      <c r="J37" s="356"/>
      <c r="K37" s="356"/>
      <c r="L37" s="356"/>
      <c r="M37" s="356"/>
      <c r="N37" s="356"/>
      <c r="O37" s="356"/>
      <c r="P37" s="356"/>
      <c r="Q37" s="356"/>
      <c r="R37" s="356"/>
      <c r="S37" s="356"/>
      <c r="T37" s="175"/>
      <c r="U37" s="355">
        <f t="shared" si="4"/>
        <v>6</v>
      </c>
      <c r="V37" s="355"/>
      <c r="W37" s="356" t="str">
        <f>IF('各会計、関係団体の財政状況及び健全化判断比率'!B31="","",'各会計、関係団体の財政状況及び健全化判断比率'!B31)</f>
        <v>介護保険事業特別会計</v>
      </c>
      <c r="X37" s="356"/>
      <c r="Y37" s="356"/>
      <c r="Z37" s="356"/>
      <c r="AA37" s="356"/>
      <c r="AB37" s="356"/>
      <c r="AC37" s="356"/>
      <c r="AD37" s="356"/>
      <c r="AE37" s="356"/>
      <c r="AF37" s="356"/>
      <c r="AG37" s="356"/>
      <c r="AH37" s="356"/>
      <c r="AI37" s="356"/>
      <c r="AJ37" s="356"/>
      <c r="AK37" s="356"/>
      <c r="AL37" s="175"/>
      <c r="AM37" s="355" t="str">
        <f t="shared" si="0"/>
        <v/>
      </c>
      <c r="AN37" s="355"/>
      <c r="AO37" s="356"/>
      <c r="AP37" s="356"/>
      <c r="AQ37" s="356"/>
      <c r="AR37" s="356"/>
      <c r="AS37" s="356"/>
      <c r="AT37" s="356"/>
      <c r="AU37" s="356"/>
      <c r="AV37" s="356"/>
      <c r="AW37" s="356"/>
      <c r="AX37" s="356"/>
      <c r="AY37" s="356"/>
      <c r="AZ37" s="356"/>
      <c r="BA37" s="356"/>
      <c r="BB37" s="356"/>
      <c r="BC37" s="356"/>
      <c r="BD37" s="175"/>
      <c r="BE37" s="355">
        <f t="shared" si="1"/>
        <v>14</v>
      </c>
      <c r="BF37" s="355"/>
      <c r="BG37" s="356" t="str">
        <f>IF('各会計、関係団体の財政状況及び健全化判断比率'!B39="","",'各会計、関係団体の財政状況及び健全化判断比率'!B39)</f>
        <v>分譲宅地造成事業特別会計</v>
      </c>
      <c r="BH37" s="356"/>
      <c r="BI37" s="356"/>
      <c r="BJ37" s="356"/>
      <c r="BK37" s="356"/>
      <c r="BL37" s="356"/>
      <c r="BM37" s="356"/>
      <c r="BN37" s="356"/>
      <c r="BO37" s="356"/>
      <c r="BP37" s="356"/>
      <c r="BQ37" s="356"/>
      <c r="BR37" s="356"/>
      <c r="BS37" s="356"/>
      <c r="BT37" s="356"/>
      <c r="BU37" s="356"/>
      <c r="BV37" s="175"/>
      <c r="BW37" s="355">
        <f t="shared" si="2"/>
        <v>18</v>
      </c>
      <c r="BX37" s="355"/>
      <c r="BY37" s="356" t="str">
        <f>IF('各会計、関係団体の財政状況及び健全化判断比率'!B71="","",'各会計、関係団体の財政状況及び健全化判断比率'!B71)</f>
        <v>愛媛県市町総合事務組合　退職手当事業分</v>
      </c>
      <c r="BZ37" s="356"/>
      <c r="CA37" s="356"/>
      <c r="CB37" s="356"/>
      <c r="CC37" s="356"/>
      <c r="CD37" s="356"/>
      <c r="CE37" s="356"/>
      <c r="CF37" s="356"/>
      <c r="CG37" s="356"/>
      <c r="CH37" s="356"/>
      <c r="CI37" s="356"/>
      <c r="CJ37" s="356"/>
      <c r="CK37" s="356"/>
      <c r="CL37" s="356"/>
      <c r="CM37" s="356"/>
      <c r="CN37" s="175"/>
      <c r="CO37" s="355">
        <f t="shared" si="3"/>
        <v>28</v>
      </c>
      <c r="CP37" s="355"/>
      <c r="CQ37" s="356" t="str">
        <f>IF('各会計、関係団体の財政状況及び健全化判断比率'!BS10="","",'各会計、関係団体の財政状況及び健全化判断比率'!BS10)</f>
        <v>株式会社みかわ</v>
      </c>
      <c r="CR37" s="356"/>
      <c r="CS37" s="356"/>
      <c r="CT37" s="356"/>
      <c r="CU37" s="356"/>
      <c r="CV37" s="356"/>
      <c r="CW37" s="356"/>
      <c r="CX37" s="356"/>
      <c r="CY37" s="356"/>
      <c r="CZ37" s="356"/>
      <c r="DA37" s="356"/>
      <c r="DB37" s="356"/>
      <c r="DC37" s="356"/>
      <c r="DD37" s="356"/>
      <c r="DE37" s="356"/>
      <c r="DG37" s="353" t="str">
        <f>IF('各会計、関係団体の財政状況及び健全化判断比率'!BR10="","",'各会計、関係団体の財政状況及び健全化判断比率'!BR10)</f>
        <v/>
      </c>
      <c r="DH37" s="353"/>
      <c r="DI37" s="202"/>
    </row>
    <row r="38" spans="1:113" ht="32.25" customHeight="1" x14ac:dyDescent="0.15">
      <c r="A38" s="175"/>
      <c r="B38" s="199"/>
      <c r="C38" s="355" t="str">
        <f t="shared" ref="C38:C43" si="5">IF(E38="","",C37+1)</f>
        <v/>
      </c>
      <c r="D38" s="355"/>
      <c r="E38" s="356" t="str">
        <f>IF('各会計、関係団体の財政状況及び健全化判断比率'!B11="","",'各会計、関係団体の財政状況及び健全化判断比率'!B11)</f>
        <v/>
      </c>
      <c r="F38" s="356"/>
      <c r="G38" s="356"/>
      <c r="H38" s="356"/>
      <c r="I38" s="356"/>
      <c r="J38" s="356"/>
      <c r="K38" s="356"/>
      <c r="L38" s="356"/>
      <c r="M38" s="356"/>
      <c r="N38" s="356"/>
      <c r="O38" s="356"/>
      <c r="P38" s="356"/>
      <c r="Q38" s="356"/>
      <c r="R38" s="356"/>
      <c r="S38" s="356"/>
      <c r="T38" s="175"/>
      <c r="U38" s="355">
        <f t="shared" si="4"/>
        <v>7</v>
      </c>
      <c r="V38" s="355"/>
      <c r="W38" s="356" t="str">
        <f>IF('各会計、関係団体の財政状況及び健全化判断比率'!B32="","",'各会計、関係団体の財政状況及び健全化判断比率'!B32)</f>
        <v>後期高齢者医療保険事業特別会計</v>
      </c>
      <c r="X38" s="356"/>
      <c r="Y38" s="356"/>
      <c r="Z38" s="356"/>
      <c r="AA38" s="356"/>
      <c r="AB38" s="356"/>
      <c r="AC38" s="356"/>
      <c r="AD38" s="356"/>
      <c r="AE38" s="356"/>
      <c r="AF38" s="356"/>
      <c r="AG38" s="356"/>
      <c r="AH38" s="356"/>
      <c r="AI38" s="356"/>
      <c r="AJ38" s="356"/>
      <c r="AK38" s="356"/>
      <c r="AL38" s="175"/>
      <c r="AM38" s="355" t="str">
        <f t="shared" si="0"/>
        <v/>
      </c>
      <c r="AN38" s="355"/>
      <c r="AO38" s="356"/>
      <c r="AP38" s="356"/>
      <c r="AQ38" s="356"/>
      <c r="AR38" s="356"/>
      <c r="AS38" s="356"/>
      <c r="AT38" s="356"/>
      <c r="AU38" s="356"/>
      <c r="AV38" s="356"/>
      <c r="AW38" s="356"/>
      <c r="AX38" s="356"/>
      <c r="AY38" s="356"/>
      <c r="AZ38" s="356"/>
      <c r="BA38" s="356"/>
      <c r="BB38" s="356"/>
      <c r="BC38" s="356"/>
      <c r="BD38" s="175"/>
      <c r="BE38" s="355" t="str">
        <f t="shared" si="1"/>
        <v/>
      </c>
      <c r="BF38" s="355"/>
      <c r="BG38" s="356"/>
      <c r="BH38" s="356"/>
      <c r="BI38" s="356"/>
      <c r="BJ38" s="356"/>
      <c r="BK38" s="356"/>
      <c r="BL38" s="356"/>
      <c r="BM38" s="356"/>
      <c r="BN38" s="356"/>
      <c r="BO38" s="356"/>
      <c r="BP38" s="356"/>
      <c r="BQ38" s="356"/>
      <c r="BR38" s="356"/>
      <c r="BS38" s="356"/>
      <c r="BT38" s="356"/>
      <c r="BU38" s="356"/>
      <c r="BV38" s="175"/>
      <c r="BW38" s="355">
        <f t="shared" si="2"/>
        <v>19</v>
      </c>
      <c r="BX38" s="355"/>
      <c r="BY38" s="356" t="str">
        <f>IF('各会計、関係団体の財政状況及び健全化判断比率'!B72="","",'各会計、関係団体の財政状況及び健全化判断比率'!B72)</f>
        <v>愛媛県市町総合事務組合　消防補償事業分</v>
      </c>
      <c r="BZ38" s="356"/>
      <c r="CA38" s="356"/>
      <c r="CB38" s="356"/>
      <c r="CC38" s="356"/>
      <c r="CD38" s="356"/>
      <c r="CE38" s="356"/>
      <c r="CF38" s="356"/>
      <c r="CG38" s="356"/>
      <c r="CH38" s="356"/>
      <c r="CI38" s="356"/>
      <c r="CJ38" s="356"/>
      <c r="CK38" s="356"/>
      <c r="CL38" s="356"/>
      <c r="CM38" s="356"/>
      <c r="CN38" s="175"/>
      <c r="CO38" s="355">
        <f t="shared" si="3"/>
        <v>29</v>
      </c>
      <c r="CP38" s="355"/>
      <c r="CQ38" s="356" t="str">
        <f>IF('各会計、関係団体の財政状況及び健全化判断比率'!BS11="","",'各会計、関係団体の財政状況及び健全化判断比率'!BS11)</f>
        <v>株式会社さんさん久万高原</v>
      </c>
      <c r="CR38" s="356"/>
      <c r="CS38" s="356"/>
      <c r="CT38" s="356"/>
      <c r="CU38" s="356"/>
      <c r="CV38" s="356"/>
      <c r="CW38" s="356"/>
      <c r="CX38" s="356"/>
      <c r="CY38" s="356"/>
      <c r="CZ38" s="356"/>
      <c r="DA38" s="356"/>
      <c r="DB38" s="356"/>
      <c r="DC38" s="356"/>
      <c r="DD38" s="356"/>
      <c r="DE38" s="356"/>
      <c r="DG38" s="353" t="str">
        <f>IF('各会計、関係団体の財政状況及び健全化判断比率'!BR11="","",'各会計、関係団体の財政状況及び健全化判断比率'!BR11)</f>
        <v/>
      </c>
      <c r="DH38" s="353"/>
      <c r="DI38" s="202"/>
    </row>
    <row r="39" spans="1:113" ht="32.25" customHeight="1" x14ac:dyDescent="0.15">
      <c r="A39" s="175"/>
      <c r="B39" s="199"/>
      <c r="C39" s="355" t="str">
        <f t="shared" si="5"/>
        <v/>
      </c>
      <c r="D39" s="355"/>
      <c r="E39" s="356" t="str">
        <f>IF('各会計、関係団体の財政状況及び健全化判断比率'!B12="","",'各会計、関係団体の財政状況及び健全化判断比率'!B12)</f>
        <v/>
      </c>
      <c r="F39" s="356"/>
      <c r="G39" s="356"/>
      <c r="H39" s="356"/>
      <c r="I39" s="356"/>
      <c r="J39" s="356"/>
      <c r="K39" s="356"/>
      <c r="L39" s="356"/>
      <c r="M39" s="356"/>
      <c r="N39" s="356"/>
      <c r="O39" s="356"/>
      <c r="P39" s="356"/>
      <c r="Q39" s="356"/>
      <c r="R39" s="356"/>
      <c r="S39" s="356"/>
      <c r="T39" s="175"/>
      <c r="U39" s="355" t="str">
        <f t="shared" si="4"/>
        <v/>
      </c>
      <c r="V39" s="355"/>
      <c r="W39" s="356"/>
      <c r="X39" s="356"/>
      <c r="Y39" s="356"/>
      <c r="Z39" s="356"/>
      <c r="AA39" s="356"/>
      <c r="AB39" s="356"/>
      <c r="AC39" s="356"/>
      <c r="AD39" s="356"/>
      <c r="AE39" s="356"/>
      <c r="AF39" s="356"/>
      <c r="AG39" s="356"/>
      <c r="AH39" s="356"/>
      <c r="AI39" s="356"/>
      <c r="AJ39" s="356"/>
      <c r="AK39" s="356"/>
      <c r="AL39" s="175"/>
      <c r="AM39" s="355" t="str">
        <f t="shared" si="0"/>
        <v/>
      </c>
      <c r="AN39" s="355"/>
      <c r="AO39" s="356"/>
      <c r="AP39" s="356"/>
      <c r="AQ39" s="356"/>
      <c r="AR39" s="356"/>
      <c r="AS39" s="356"/>
      <c r="AT39" s="356"/>
      <c r="AU39" s="356"/>
      <c r="AV39" s="356"/>
      <c r="AW39" s="356"/>
      <c r="AX39" s="356"/>
      <c r="AY39" s="356"/>
      <c r="AZ39" s="356"/>
      <c r="BA39" s="356"/>
      <c r="BB39" s="356"/>
      <c r="BC39" s="356"/>
      <c r="BD39" s="175"/>
      <c r="BE39" s="355" t="str">
        <f t="shared" si="1"/>
        <v/>
      </c>
      <c r="BF39" s="355"/>
      <c r="BG39" s="356"/>
      <c r="BH39" s="356"/>
      <c r="BI39" s="356"/>
      <c r="BJ39" s="356"/>
      <c r="BK39" s="356"/>
      <c r="BL39" s="356"/>
      <c r="BM39" s="356"/>
      <c r="BN39" s="356"/>
      <c r="BO39" s="356"/>
      <c r="BP39" s="356"/>
      <c r="BQ39" s="356"/>
      <c r="BR39" s="356"/>
      <c r="BS39" s="356"/>
      <c r="BT39" s="356"/>
      <c r="BU39" s="356"/>
      <c r="BV39" s="175"/>
      <c r="BW39" s="355">
        <f t="shared" si="2"/>
        <v>20</v>
      </c>
      <c r="BX39" s="355"/>
      <c r="BY39" s="356" t="str">
        <f>IF('各会計、関係団体の財政状況及び健全化判断比率'!B73="","",'各会計、関係団体の財政状況及び健全化判断比率'!B73)</f>
        <v>愛媛県市町総合事務組合　交通災害事業分</v>
      </c>
      <c r="BZ39" s="356"/>
      <c r="CA39" s="356"/>
      <c r="CB39" s="356"/>
      <c r="CC39" s="356"/>
      <c r="CD39" s="356"/>
      <c r="CE39" s="356"/>
      <c r="CF39" s="356"/>
      <c r="CG39" s="356"/>
      <c r="CH39" s="356"/>
      <c r="CI39" s="356"/>
      <c r="CJ39" s="356"/>
      <c r="CK39" s="356"/>
      <c r="CL39" s="356"/>
      <c r="CM39" s="356"/>
      <c r="CN39" s="175"/>
      <c r="CO39" s="355">
        <f t="shared" si="3"/>
        <v>30</v>
      </c>
      <c r="CP39" s="355"/>
      <c r="CQ39" s="356" t="str">
        <f>IF('各会計、関係団体の財政状況及び健全化判断比率'!BS12="","",'各会計、関係団体の財政状況及び健全化判断比率'!BS12)</f>
        <v>株式会社林業商社天空の森</v>
      </c>
      <c r="CR39" s="356"/>
      <c r="CS39" s="356"/>
      <c r="CT39" s="356"/>
      <c r="CU39" s="356"/>
      <c r="CV39" s="356"/>
      <c r="CW39" s="356"/>
      <c r="CX39" s="356"/>
      <c r="CY39" s="356"/>
      <c r="CZ39" s="356"/>
      <c r="DA39" s="356"/>
      <c r="DB39" s="356"/>
      <c r="DC39" s="356"/>
      <c r="DD39" s="356"/>
      <c r="DE39" s="356"/>
      <c r="DG39" s="353" t="str">
        <f>IF('各会計、関係団体の財政状況及び健全化判断比率'!BR12="","",'各会計、関係団体の財政状況及び健全化判断比率'!BR12)</f>
        <v/>
      </c>
      <c r="DH39" s="353"/>
      <c r="DI39" s="202"/>
    </row>
    <row r="40" spans="1:113" ht="32.25" customHeight="1" x14ac:dyDescent="0.15">
      <c r="A40" s="175"/>
      <c r="B40" s="199"/>
      <c r="C40" s="355" t="str">
        <f t="shared" si="5"/>
        <v/>
      </c>
      <c r="D40" s="355"/>
      <c r="E40" s="356" t="str">
        <f>IF('各会計、関係団体の財政状況及び健全化判断比率'!B13="","",'各会計、関係団体の財政状況及び健全化判断比率'!B13)</f>
        <v/>
      </c>
      <c r="F40" s="356"/>
      <c r="G40" s="356"/>
      <c r="H40" s="356"/>
      <c r="I40" s="356"/>
      <c r="J40" s="356"/>
      <c r="K40" s="356"/>
      <c r="L40" s="356"/>
      <c r="M40" s="356"/>
      <c r="N40" s="356"/>
      <c r="O40" s="356"/>
      <c r="P40" s="356"/>
      <c r="Q40" s="356"/>
      <c r="R40" s="356"/>
      <c r="S40" s="356"/>
      <c r="T40" s="175"/>
      <c r="U40" s="355" t="str">
        <f t="shared" si="4"/>
        <v/>
      </c>
      <c r="V40" s="355"/>
      <c r="W40" s="356"/>
      <c r="X40" s="356"/>
      <c r="Y40" s="356"/>
      <c r="Z40" s="356"/>
      <c r="AA40" s="356"/>
      <c r="AB40" s="356"/>
      <c r="AC40" s="356"/>
      <c r="AD40" s="356"/>
      <c r="AE40" s="356"/>
      <c r="AF40" s="356"/>
      <c r="AG40" s="356"/>
      <c r="AH40" s="356"/>
      <c r="AI40" s="356"/>
      <c r="AJ40" s="356"/>
      <c r="AK40" s="356"/>
      <c r="AL40" s="175"/>
      <c r="AM40" s="355" t="str">
        <f t="shared" si="0"/>
        <v/>
      </c>
      <c r="AN40" s="355"/>
      <c r="AO40" s="356"/>
      <c r="AP40" s="356"/>
      <c r="AQ40" s="356"/>
      <c r="AR40" s="356"/>
      <c r="AS40" s="356"/>
      <c r="AT40" s="356"/>
      <c r="AU40" s="356"/>
      <c r="AV40" s="356"/>
      <c r="AW40" s="356"/>
      <c r="AX40" s="356"/>
      <c r="AY40" s="356"/>
      <c r="AZ40" s="356"/>
      <c r="BA40" s="356"/>
      <c r="BB40" s="356"/>
      <c r="BC40" s="356"/>
      <c r="BD40" s="175"/>
      <c r="BE40" s="355" t="str">
        <f t="shared" si="1"/>
        <v/>
      </c>
      <c r="BF40" s="355"/>
      <c r="BG40" s="356"/>
      <c r="BH40" s="356"/>
      <c r="BI40" s="356"/>
      <c r="BJ40" s="356"/>
      <c r="BK40" s="356"/>
      <c r="BL40" s="356"/>
      <c r="BM40" s="356"/>
      <c r="BN40" s="356"/>
      <c r="BO40" s="356"/>
      <c r="BP40" s="356"/>
      <c r="BQ40" s="356"/>
      <c r="BR40" s="356"/>
      <c r="BS40" s="356"/>
      <c r="BT40" s="356"/>
      <c r="BU40" s="356"/>
      <c r="BV40" s="175"/>
      <c r="BW40" s="355">
        <f t="shared" si="2"/>
        <v>21</v>
      </c>
      <c r="BX40" s="355"/>
      <c r="BY40" s="356" t="str">
        <f>IF('各会計、関係団体の財政状況及び健全化判断比率'!B74="","",'各会計、関係団体の財政状況及び健全化判断比率'!B74)</f>
        <v>愛媛県市町総合事務組合　自治会館事業分</v>
      </c>
      <c r="BZ40" s="356"/>
      <c r="CA40" s="356"/>
      <c r="CB40" s="356"/>
      <c r="CC40" s="356"/>
      <c r="CD40" s="356"/>
      <c r="CE40" s="356"/>
      <c r="CF40" s="356"/>
      <c r="CG40" s="356"/>
      <c r="CH40" s="356"/>
      <c r="CI40" s="356"/>
      <c r="CJ40" s="356"/>
      <c r="CK40" s="356"/>
      <c r="CL40" s="356"/>
      <c r="CM40" s="356"/>
      <c r="CN40" s="175"/>
      <c r="CO40" s="355" t="str">
        <f t="shared" si="3"/>
        <v/>
      </c>
      <c r="CP40" s="355"/>
      <c r="CQ40" s="356" t="str">
        <f>IF('各会計、関係団体の財政状況及び健全化判断比率'!BS13="","",'各会計、関係団体の財政状況及び健全化判断比率'!BS13)</f>
        <v/>
      </c>
      <c r="CR40" s="356"/>
      <c r="CS40" s="356"/>
      <c r="CT40" s="356"/>
      <c r="CU40" s="356"/>
      <c r="CV40" s="356"/>
      <c r="CW40" s="356"/>
      <c r="CX40" s="356"/>
      <c r="CY40" s="356"/>
      <c r="CZ40" s="356"/>
      <c r="DA40" s="356"/>
      <c r="DB40" s="356"/>
      <c r="DC40" s="356"/>
      <c r="DD40" s="356"/>
      <c r="DE40" s="356"/>
      <c r="DG40" s="353" t="str">
        <f>IF('各会計、関係団体の財政状況及び健全化判断比率'!BR13="","",'各会計、関係団体の財政状況及び健全化判断比率'!BR13)</f>
        <v/>
      </c>
      <c r="DH40" s="353"/>
      <c r="DI40" s="202"/>
    </row>
    <row r="41" spans="1:113" ht="32.25" customHeight="1" x14ac:dyDescent="0.15">
      <c r="A41" s="175"/>
      <c r="B41" s="199"/>
      <c r="C41" s="355" t="str">
        <f t="shared" si="5"/>
        <v/>
      </c>
      <c r="D41" s="355"/>
      <c r="E41" s="356" t="str">
        <f>IF('各会計、関係団体の財政状況及び健全化判断比率'!B14="","",'各会計、関係団体の財政状況及び健全化判断比率'!B14)</f>
        <v/>
      </c>
      <c r="F41" s="356"/>
      <c r="G41" s="356"/>
      <c r="H41" s="356"/>
      <c r="I41" s="356"/>
      <c r="J41" s="356"/>
      <c r="K41" s="356"/>
      <c r="L41" s="356"/>
      <c r="M41" s="356"/>
      <c r="N41" s="356"/>
      <c r="O41" s="356"/>
      <c r="P41" s="356"/>
      <c r="Q41" s="356"/>
      <c r="R41" s="356"/>
      <c r="S41" s="356"/>
      <c r="T41" s="175"/>
      <c r="U41" s="355" t="str">
        <f t="shared" si="4"/>
        <v/>
      </c>
      <c r="V41" s="355"/>
      <c r="W41" s="356"/>
      <c r="X41" s="356"/>
      <c r="Y41" s="356"/>
      <c r="Z41" s="356"/>
      <c r="AA41" s="356"/>
      <c r="AB41" s="356"/>
      <c r="AC41" s="356"/>
      <c r="AD41" s="356"/>
      <c r="AE41" s="356"/>
      <c r="AF41" s="356"/>
      <c r="AG41" s="356"/>
      <c r="AH41" s="356"/>
      <c r="AI41" s="356"/>
      <c r="AJ41" s="356"/>
      <c r="AK41" s="356"/>
      <c r="AL41" s="175"/>
      <c r="AM41" s="355" t="str">
        <f t="shared" si="0"/>
        <v/>
      </c>
      <c r="AN41" s="355"/>
      <c r="AO41" s="356"/>
      <c r="AP41" s="356"/>
      <c r="AQ41" s="356"/>
      <c r="AR41" s="356"/>
      <c r="AS41" s="356"/>
      <c r="AT41" s="356"/>
      <c r="AU41" s="356"/>
      <c r="AV41" s="356"/>
      <c r="AW41" s="356"/>
      <c r="AX41" s="356"/>
      <c r="AY41" s="356"/>
      <c r="AZ41" s="356"/>
      <c r="BA41" s="356"/>
      <c r="BB41" s="356"/>
      <c r="BC41" s="356"/>
      <c r="BD41" s="175"/>
      <c r="BE41" s="355" t="str">
        <f t="shared" si="1"/>
        <v/>
      </c>
      <c r="BF41" s="355"/>
      <c r="BG41" s="356"/>
      <c r="BH41" s="356"/>
      <c r="BI41" s="356"/>
      <c r="BJ41" s="356"/>
      <c r="BK41" s="356"/>
      <c r="BL41" s="356"/>
      <c r="BM41" s="356"/>
      <c r="BN41" s="356"/>
      <c r="BO41" s="356"/>
      <c r="BP41" s="356"/>
      <c r="BQ41" s="356"/>
      <c r="BR41" s="356"/>
      <c r="BS41" s="356"/>
      <c r="BT41" s="356"/>
      <c r="BU41" s="356"/>
      <c r="BV41" s="175"/>
      <c r="BW41" s="355">
        <f t="shared" si="2"/>
        <v>22</v>
      </c>
      <c r="BX41" s="355"/>
      <c r="BY41" s="356" t="str">
        <f>IF('各会計、関係団体の財政状況及び健全化判断比率'!B75="","",'各会計、関係団体の財政状況及び健全化判断比率'!B75)</f>
        <v>愛媛県市町総合事務組合　議員公務災害事業分</v>
      </c>
      <c r="BZ41" s="356"/>
      <c r="CA41" s="356"/>
      <c r="CB41" s="356"/>
      <c r="CC41" s="356"/>
      <c r="CD41" s="356"/>
      <c r="CE41" s="356"/>
      <c r="CF41" s="356"/>
      <c r="CG41" s="356"/>
      <c r="CH41" s="356"/>
      <c r="CI41" s="356"/>
      <c r="CJ41" s="356"/>
      <c r="CK41" s="356"/>
      <c r="CL41" s="356"/>
      <c r="CM41" s="356"/>
      <c r="CN41" s="175"/>
      <c r="CO41" s="355" t="str">
        <f t="shared" si="3"/>
        <v/>
      </c>
      <c r="CP41" s="355"/>
      <c r="CQ41" s="356" t="str">
        <f>IF('各会計、関係団体の財政状況及び健全化判断比率'!BS14="","",'各会計、関係団体の財政状況及び健全化判断比率'!BS14)</f>
        <v/>
      </c>
      <c r="CR41" s="356"/>
      <c r="CS41" s="356"/>
      <c r="CT41" s="356"/>
      <c r="CU41" s="356"/>
      <c r="CV41" s="356"/>
      <c r="CW41" s="356"/>
      <c r="CX41" s="356"/>
      <c r="CY41" s="356"/>
      <c r="CZ41" s="356"/>
      <c r="DA41" s="356"/>
      <c r="DB41" s="356"/>
      <c r="DC41" s="356"/>
      <c r="DD41" s="356"/>
      <c r="DE41" s="356"/>
      <c r="DG41" s="353" t="str">
        <f>IF('各会計、関係団体の財政状況及び健全化判断比率'!BR14="","",'各会計、関係団体の財政状況及び健全化判断比率'!BR14)</f>
        <v/>
      </c>
      <c r="DH41" s="353"/>
      <c r="DI41" s="202"/>
    </row>
    <row r="42" spans="1:113" ht="32.25" customHeight="1" x14ac:dyDescent="0.15">
      <c r="B42" s="199"/>
      <c r="C42" s="355" t="str">
        <f t="shared" si="5"/>
        <v/>
      </c>
      <c r="D42" s="355"/>
      <c r="E42" s="356" t="str">
        <f>IF('各会計、関係団体の財政状況及び健全化判断比率'!B15="","",'各会計、関係団体の財政状況及び健全化判断比率'!B15)</f>
        <v/>
      </c>
      <c r="F42" s="356"/>
      <c r="G42" s="356"/>
      <c r="H42" s="356"/>
      <c r="I42" s="356"/>
      <c r="J42" s="356"/>
      <c r="K42" s="356"/>
      <c r="L42" s="356"/>
      <c r="M42" s="356"/>
      <c r="N42" s="356"/>
      <c r="O42" s="356"/>
      <c r="P42" s="356"/>
      <c r="Q42" s="356"/>
      <c r="R42" s="356"/>
      <c r="S42" s="356"/>
      <c r="T42" s="175"/>
      <c r="U42" s="355" t="str">
        <f t="shared" si="4"/>
        <v/>
      </c>
      <c r="V42" s="355"/>
      <c r="W42" s="356"/>
      <c r="X42" s="356"/>
      <c r="Y42" s="356"/>
      <c r="Z42" s="356"/>
      <c r="AA42" s="356"/>
      <c r="AB42" s="356"/>
      <c r="AC42" s="356"/>
      <c r="AD42" s="356"/>
      <c r="AE42" s="356"/>
      <c r="AF42" s="356"/>
      <c r="AG42" s="356"/>
      <c r="AH42" s="356"/>
      <c r="AI42" s="356"/>
      <c r="AJ42" s="356"/>
      <c r="AK42" s="356"/>
      <c r="AL42" s="175"/>
      <c r="AM42" s="355" t="str">
        <f t="shared" si="0"/>
        <v/>
      </c>
      <c r="AN42" s="355"/>
      <c r="AO42" s="356"/>
      <c r="AP42" s="356"/>
      <c r="AQ42" s="356"/>
      <c r="AR42" s="356"/>
      <c r="AS42" s="356"/>
      <c r="AT42" s="356"/>
      <c r="AU42" s="356"/>
      <c r="AV42" s="356"/>
      <c r="AW42" s="356"/>
      <c r="AX42" s="356"/>
      <c r="AY42" s="356"/>
      <c r="AZ42" s="356"/>
      <c r="BA42" s="356"/>
      <c r="BB42" s="356"/>
      <c r="BC42" s="356"/>
      <c r="BD42" s="175"/>
      <c r="BE42" s="355" t="str">
        <f t="shared" si="1"/>
        <v/>
      </c>
      <c r="BF42" s="355"/>
      <c r="BG42" s="356"/>
      <c r="BH42" s="356"/>
      <c r="BI42" s="356"/>
      <c r="BJ42" s="356"/>
      <c r="BK42" s="356"/>
      <c r="BL42" s="356"/>
      <c r="BM42" s="356"/>
      <c r="BN42" s="356"/>
      <c r="BO42" s="356"/>
      <c r="BP42" s="356"/>
      <c r="BQ42" s="356"/>
      <c r="BR42" s="356"/>
      <c r="BS42" s="356"/>
      <c r="BT42" s="356"/>
      <c r="BU42" s="356"/>
      <c r="BV42" s="175"/>
      <c r="BW42" s="355">
        <f t="shared" si="2"/>
        <v>23</v>
      </c>
      <c r="BX42" s="355"/>
      <c r="BY42" s="356" t="str">
        <f>IF('各会計、関係団体の財政状況及び健全化判断比率'!B76="","",'各会計、関係団体の財政状況及び健全化判断比率'!B76)</f>
        <v>愛媛県市町総合事務組合　共通経費分</v>
      </c>
      <c r="BZ42" s="356"/>
      <c r="CA42" s="356"/>
      <c r="CB42" s="356"/>
      <c r="CC42" s="356"/>
      <c r="CD42" s="356"/>
      <c r="CE42" s="356"/>
      <c r="CF42" s="356"/>
      <c r="CG42" s="356"/>
      <c r="CH42" s="356"/>
      <c r="CI42" s="356"/>
      <c r="CJ42" s="356"/>
      <c r="CK42" s="356"/>
      <c r="CL42" s="356"/>
      <c r="CM42" s="356"/>
      <c r="CN42" s="175"/>
      <c r="CO42" s="355" t="str">
        <f t="shared" si="3"/>
        <v/>
      </c>
      <c r="CP42" s="355"/>
      <c r="CQ42" s="356" t="str">
        <f>IF('各会計、関係団体の財政状況及び健全化判断比率'!BS15="","",'各会計、関係団体の財政状況及び健全化判断比率'!BS15)</f>
        <v/>
      </c>
      <c r="CR42" s="356"/>
      <c r="CS42" s="356"/>
      <c r="CT42" s="356"/>
      <c r="CU42" s="356"/>
      <c r="CV42" s="356"/>
      <c r="CW42" s="356"/>
      <c r="CX42" s="356"/>
      <c r="CY42" s="356"/>
      <c r="CZ42" s="356"/>
      <c r="DA42" s="356"/>
      <c r="DB42" s="356"/>
      <c r="DC42" s="356"/>
      <c r="DD42" s="356"/>
      <c r="DE42" s="356"/>
      <c r="DG42" s="353" t="str">
        <f>IF('各会計、関係団体の財政状況及び健全化判断比率'!BR15="","",'各会計、関係団体の財政状況及び健全化判断比率'!BR15)</f>
        <v/>
      </c>
      <c r="DH42" s="353"/>
      <c r="DI42" s="202"/>
    </row>
    <row r="43" spans="1:113" ht="32.25" customHeight="1" x14ac:dyDescent="0.15">
      <c r="B43" s="199"/>
      <c r="C43" s="355" t="str">
        <f t="shared" si="5"/>
        <v/>
      </c>
      <c r="D43" s="355"/>
      <c r="E43" s="356" t="str">
        <f>IF('各会計、関係団体の財政状況及び健全化判断比率'!B16="","",'各会計、関係団体の財政状況及び健全化判断比率'!B16)</f>
        <v/>
      </c>
      <c r="F43" s="356"/>
      <c r="G43" s="356"/>
      <c r="H43" s="356"/>
      <c r="I43" s="356"/>
      <c r="J43" s="356"/>
      <c r="K43" s="356"/>
      <c r="L43" s="356"/>
      <c r="M43" s="356"/>
      <c r="N43" s="356"/>
      <c r="O43" s="356"/>
      <c r="P43" s="356"/>
      <c r="Q43" s="356"/>
      <c r="R43" s="356"/>
      <c r="S43" s="356"/>
      <c r="T43" s="175"/>
      <c r="U43" s="355" t="str">
        <f t="shared" si="4"/>
        <v/>
      </c>
      <c r="V43" s="355"/>
      <c r="W43" s="356"/>
      <c r="X43" s="356"/>
      <c r="Y43" s="356"/>
      <c r="Z43" s="356"/>
      <c r="AA43" s="356"/>
      <c r="AB43" s="356"/>
      <c r="AC43" s="356"/>
      <c r="AD43" s="356"/>
      <c r="AE43" s="356"/>
      <c r="AF43" s="356"/>
      <c r="AG43" s="356"/>
      <c r="AH43" s="356"/>
      <c r="AI43" s="356"/>
      <c r="AJ43" s="356"/>
      <c r="AK43" s="356"/>
      <c r="AL43" s="175"/>
      <c r="AM43" s="355" t="str">
        <f t="shared" si="0"/>
        <v/>
      </c>
      <c r="AN43" s="355"/>
      <c r="AO43" s="356"/>
      <c r="AP43" s="356"/>
      <c r="AQ43" s="356"/>
      <c r="AR43" s="356"/>
      <c r="AS43" s="356"/>
      <c r="AT43" s="356"/>
      <c r="AU43" s="356"/>
      <c r="AV43" s="356"/>
      <c r="AW43" s="356"/>
      <c r="AX43" s="356"/>
      <c r="AY43" s="356"/>
      <c r="AZ43" s="356"/>
      <c r="BA43" s="356"/>
      <c r="BB43" s="356"/>
      <c r="BC43" s="356"/>
      <c r="BD43" s="175"/>
      <c r="BE43" s="355" t="str">
        <f t="shared" si="1"/>
        <v/>
      </c>
      <c r="BF43" s="355"/>
      <c r="BG43" s="356"/>
      <c r="BH43" s="356"/>
      <c r="BI43" s="356"/>
      <c r="BJ43" s="356"/>
      <c r="BK43" s="356"/>
      <c r="BL43" s="356"/>
      <c r="BM43" s="356"/>
      <c r="BN43" s="356"/>
      <c r="BO43" s="356"/>
      <c r="BP43" s="356"/>
      <c r="BQ43" s="356"/>
      <c r="BR43" s="356"/>
      <c r="BS43" s="356"/>
      <c r="BT43" s="356"/>
      <c r="BU43" s="356"/>
      <c r="BV43" s="175"/>
      <c r="BW43" s="355">
        <f t="shared" si="2"/>
        <v>24</v>
      </c>
      <c r="BX43" s="355"/>
      <c r="BY43" s="356" t="str">
        <f>IF('各会計、関係団体の財政状況及び健全化判断比率'!B77="","",'各会計、関係団体の財政状況及び健全化判断比率'!B77)</f>
        <v>愛媛地方税滞納整理機構</v>
      </c>
      <c r="BZ43" s="356"/>
      <c r="CA43" s="356"/>
      <c r="CB43" s="356"/>
      <c r="CC43" s="356"/>
      <c r="CD43" s="356"/>
      <c r="CE43" s="356"/>
      <c r="CF43" s="356"/>
      <c r="CG43" s="356"/>
      <c r="CH43" s="356"/>
      <c r="CI43" s="356"/>
      <c r="CJ43" s="356"/>
      <c r="CK43" s="356"/>
      <c r="CL43" s="356"/>
      <c r="CM43" s="356"/>
      <c r="CN43" s="175"/>
      <c r="CO43" s="355" t="str">
        <f t="shared" si="3"/>
        <v/>
      </c>
      <c r="CP43" s="355"/>
      <c r="CQ43" s="356" t="str">
        <f>IF('各会計、関係団体の財政状況及び健全化判断比率'!BS16="","",'各会計、関係団体の財政状況及び健全化判断比率'!BS16)</f>
        <v/>
      </c>
      <c r="CR43" s="356"/>
      <c r="CS43" s="356"/>
      <c r="CT43" s="356"/>
      <c r="CU43" s="356"/>
      <c r="CV43" s="356"/>
      <c r="CW43" s="356"/>
      <c r="CX43" s="356"/>
      <c r="CY43" s="356"/>
      <c r="CZ43" s="356"/>
      <c r="DA43" s="356"/>
      <c r="DB43" s="356"/>
      <c r="DC43" s="356"/>
      <c r="DD43" s="356"/>
      <c r="DE43" s="356"/>
      <c r="DG43" s="353" t="str">
        <f>IF('各会計、関係団体の財政状況及び健全化判断比率'!BR16="","",'各会計、関係団体の財政状況及び健全化判断比率'!BR16)</f>
        <v/>
      </c>
      <c r="DH43" s="353"/>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352" t="s">
        <v>210</v>
      </c>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c r="CO46" s="352"/>
      <c r="CP46" s="352"/>
      <c r="CQ46" s="352"/>
      <c r="CR46" s="352"/>
      <c r="CS46" s="352"/>
      <c r="CT46" s="352"/>
      <c r="CU46" s="352"/>
      <c r="CV46" s="352"/>
      <c r="CW46" s="352"/>
      <c r="CX46" s="352"/>
      <c r="CY46" s="352"/>
      <c r="CZ46" s="352"/>
      <c r="DA46" s="352"/>
      <c r="DB46" s="352"/>
      <c r="DC46" s="352"/>
      <c r="DD46" s="352"/>
      <c r="DE46" s="352"/>
      <c r="DF46" s="352"/>
      <c r="DG46" s="352"/>
      <c r="DH46" s="352"/>
      <c r="DI46" s="352"/>
    </row>
    <row r="47" spans="1:113" x14ac:dyDescent="0.15">
      <c r="E47" s="352" t="s">
        <v>211</v>
      </c>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c r="CO47" s="352"/>
      <c r="CP47" s="352"/>
      <c r="CQ47" s="352"/>
      <c r="CR47" s="352"/>
      <c r="CS47" s="352"/>
      <c r="CT47" s="352"/>
      <c r="CU47" s="352"/>
      <c r="CV47" s="352"/>
      <c r="CW47" s="352"/>
      <c r="CX47" s="352"/>
      <c r="CY47" s="352"/>
      <c r="CZ47" s="352"/>
      <c r="DA47" s="352"/>
      <c r="DB47" s="352"/>
      <c r="DC47" s="352"/>
      <c r="DD47" s="352"/>
      <c r="DE47" s="352"/>
      <c r="DF47" s="352"/>
      <c r="DG47" s="352"/>
      <c r="DH47" s="352"/>
      <c r="DI47" s="352"/>
    </row>
    <row r="48" spans="1:113" x14ac:dyDescent="0.15">
      <c r="E48" s="352" t="s">
        <v>212</v>
      </c>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2"/>
      <c r="CC48" s="352"/>
      <c r="CD48" s="352"/>
      <c r="CE48" s="352"/>
      <c r="CF48" s="352"/>
      <c r="CG48" s="352"/>
      <c r="CH48" s="352"/>
      <c r="CI48" s="352"/>
      <c r="CJ48" s="352"/>
      <c r="CK48" s="352"/>
      <c r="CL48" s="352"/>
      <c r="CM48" s="352"/>
      <c r="CN48" s="352"/>
      <c r="CO48" s="352"/>
      <c r="CP48" s="352"/>
      <c r="CQ48" s="352"/>
      <c r="CR48" s="352"/>
      <c r="CS48" s="352"/>
      <c r="CT48" s="352"/>
      <c r="CU48" s="352"/>
      <c r="CV48" s="352"/>
      <c r="CW48" s="352"/>
      <c r="CX48" s="352"/>
      <c r="CY48" s="352"/>
      <c r="CZ48" s="352"/>
      <c r="DA48" s="352"/>
      <c r="DB48" s="352"/>
      <c r="DC48" s="352"/>
      <c r="DD48" s="352"/>
      <c r="DE48" s="352"/>
      <c r="DF48" s="352"/>
      <c r="DG48" s="352"/>
      <c r="DH48" s="352"/>
      <c r="DI48" s="352"/>
    </row>
    <row r="49" spans="5:113" x14ac:dyDescent="0.15">
      <c r="E49" s="354" t="s">
        <v>213</v>
      </c>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4"/>
      <c r="BY49" s="354"/>
      <c r="BZ49" s="354"/>
      <c r="CA49" s="354"/>
      <c r="CB49" s="354"/>
      <c r="CC49" s="354"/>
      <c r="CD49" s="354"/>
      <c r="CE49" s="354"/>
      <c r="CF49" s="354"/>
      <c r="CG49" s="354"/>
      <c r="CH49" s="354"/>
      <c r="CI49" s="354"/>
      <c r="CJ49" s="354"/>
      <c r="CK49" s="354"/>
      <c r="CL49" s="354"/>
      <c r="CM49" s="354"/>
      <c r="CN49" s="354"/>
      <c r="CO49" s="354"/>
      <c r="CP49" s="354"/>
      <c r="CQ49" s="354"/>
      <c r="CR49" s="354"/>
      <c r="CS49" s="354"/>
      <c r="CT49" s="354"/>
      <c r="CU49" s="354"/>
      <c r="CV49" s="354"/>
      <c r="CW49" s="354"/>
      <c r="CX49" s="354"/>
      <c r="CY49" s="354"/>
      <c r="CZ49" s="354"/>
      <c r="DA49" s="354"/>
      <c r="DB49" s="354"/>
      <c r="DC49" s="354"/>
      <c r="DD49" s="354"/>
      <c r="DE49" s="354"/>
      <c r="DF49" s="354"/>
      <c r="DG49" s="354"/>
      <c r="DH49" s="354"/>
      <c r="DI49" s="354"/>
    </row>
    <row r="50" spans="5:113" x14ac:dyDescent="0.15">
      <c r="E50" s="352" t="s">
        <v>214</v>
      </c>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c r="DF50" s="352"/>
      <c r="DG50" s="352"/>
      <c r="DH50" s="352"/>
      <c r="DI50" s="352"/>
    </row>
    <row r="51" spans="5:113" x14ac:dyDescent="0.15">
      <c r="E51" s="352" t="s">
        <v>215</v>
      </c>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c r="CF51" s="352"/>
      <c r="CG51" s="352"/>
      <c r="CH51" s="352"/>
      <c r="CI51" s="352"/>
      <c r="CJ51" s="352"/>
      <c r="CK51" s="352"/>
      <c r="CL51" s="352"/>
      <c r="CM51" s="352"/>
      <c r="CN51" s="352"/>
      <c r="CO51" s="352"/>
      <c r="CP51" s="352"/>
      <c r="CQ51" s="352"/>
      <c r="CR51" s="352"/>
      <c r="CS51" s="352"/>
      <c r="CT51" s="352"/>
      <c r="CU51" s="352"/>
      <c r="CV51" s="352"/>
      <c r="CW51" s="352"/>
      <c r="CX51" s="352"/>
      <c r="CY51" s="352"/>
      <c r="CZ51" s="352"/>
      <c r="DA51" s="352"/>
      <c r="DB51" s="352"/>
      <c r="DC51" s="352"/>
      <c r="DD51" s="352"/>
      <c r="DE51" s="352"/>
      <c r="DF51" s="352"/>
      <c r="DG51" s="352"/>
      <c r="DH51" s="352"/>
      <c r="DI51" s="352"/>
    </row>
    <row r="52" spans="5:113" x14ac:dyDescent="0.15">
      <c r="E52" s="352" t="s">
        <v>216</v>
      </c>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c r="CO52" s="352"/>
      <c r="CP52" s="352"/>
      <c r="CQ52" s="352"/>
      <c r="CR52" s="352"/>
      <c r="CS52" s="352"/>
      <c r="CT52" s="352"/>
      <c r="CU52" s="352"/>
      <c r="CV52" s="352"/>
      <c r="CW52" s="352"/>
      <c r="CX52" s="352"/>
      <c r="CY52" s="352"/>
      <c r="CZ52" s="352"/>
      <c r="DA52" s="352"/>
      <c r="DB52" s="352"/>
      <c r="DC52" s="352"/>
      <c r="DD52" s="352"/>
      <c r="DE52" s="352"/>
      <c r="DF52" s="352"/>
      <c r="DG52" s="352"/>
      <c r="DH52" s="352"/>
      <c r="DI52" s="352"/>
    </row>
    <row r="53" spans="5:113" x14ac:dyDescent="0.15">
      <c r="E53" s="352" t="s">
        <v>217</v>
      </c>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c r="CO53" s="352"/>
      <c r="CP53" s="352"/>
      <c r="CQ53" s="352"/>
      <c r="CR53" s="352"/>
      <c r="CS53" s="352"/>
      <c r="CT53" s="352"/>
      <c r="CU53" s="352"/>
      <c r="CV53" s="352"/>
      <c r="CW53" s="352"/>
      <c r="CX53" s="352"/>
      <c r="CY53" s="352"/>
      <c r="CZ53" s="352"/>
      <c r="DA53" s="352"/>
      <c r="DB53" s="352"/>
      <c r="DC53" s="352"/>
      <c r="DD53" s="352"/>
      <c r="DE53" s="352"/>
      <c r="DF53" s="352"/>
      <c r="DG53" s="352"/>
      <c r="DH53" s="352"/>
      <c r="DI53" s="352"/>
    </row>
    <row r="54" spans="5:113" x14ac:dyDescent="0.15"/>
    <row r="55" spans="5:113" x14ac:dyDescent="0.15"/>
    <row r="56" spans="5:113" x14ac:dyDescent="0.15"/>
  </sheetData>
  <sheetProtection algorithmName="SHA-512" hashValue="Yj7Ni+pmNcyIJ+9Y2UOoTPAXrwXYgN4Vme71o0USQiVTcWpwAuRMX7vOZ5tRu/rw91Y1gt4YD4LMGUbjr/RfuQ==" saltValue="xmSLpgkYereYM6pOPdaM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39" t="s">
        <v>577</v>
      </c>
      <c r="D34" s="1139"/>
      <c r="E34" s="1140"/>
      <c r="F34" s="32">
        <v>0.06</v>
      </c>
      <c r="G34" s="33">
        <v>0.06</v>
      </c>
      <c r="H34" s="33">
        <v>0.04</v>
      </c>
      <c r="I34" s="33">
        <v>0.06</v>
      </c>
      <c r="J34" s="34" t="s">
        <v>578</v>
      </c>
      <c r="K34" s="22"/>
      <c r="L34" s="22"/>
      <c r="M34" s="22"/>
      <c r="N34" s="22"/>
      <c r="O34" s="22"/>
      <c r="P34" s="22"/>
    </row>
    <row r="35" spans="1:16" ht="39" customHeight="1" x14ac:dyDescent="0.15">
      <c r="A35" s="22"/>
      <c r="B35" s="35"/>
      <c r="C35" s="1135" t="s">
        <v>579</v>
      </c>
      <c r="D35" s="1135"/>
      <c r="E35" s="1136"/>
      <c r="F35" s="36">
        <v>11.62</v>
      </c>
      <c r="G35" s="37">
        <v>16.14</v>
      </c>
      <c r="H35" s="37">
        <v>11.64</v>
      </c>
      <c r="I35" s="37">
        <v>13.71</v>
      </c>
      <c r="J35" s="38">
        <v>12.84</v>
      </c>
      <c r="K35" s="22"/>
      <c r="L35" s="22"/>
      <c r="M35" s="22"/>
      <c r="N35" s="22"/>
      <c r="O35" s="22"/>
      <c r="P35" s="22"/>
    </row>
    <row r="36" spans="1:16" ht="39" customHeight="1" x14ac:dyDescent="0.15">
      <c r="A36" s="22"/>
      <c r="B36" s="35"/>
      <c r="C36" s="1135" t="s">
        <v>580</v>
      </c>
      <c r="D36" s="1135"/>
      <c r="E36" s="1136"/>
      <c r="F36" s="36">
        <v>10.83</v>
      </c>
      <c r="G36" s="37">
        <v>11.49</v>
      </c>
      <c r="H36" s="37">
        <v>11.37</v>
      </c>
      <c r="I36" s="37">
        <v>10.37</v>
      </c>
      <c r="J36" s="38">
        <v>11.07</v>
      </c>
      <c r="K36" s="22"/>
      <c r="L36" s="22"/>
      <c r="M36" s="22"/>
      <c r="N36" s="22"/>
      <c r="O36" s="22"/>
      <c r="P36" s="22"/>
    </row>
    <row r="37" spans="1:16" ht="39" customHeight="1" x14ac:dyDescent="0.15">
      <c r="A37" s="22"/>
      <c r="B37" s="35"/>
      <c r="C37" s="1135" t="s">
        <v>581</v>
      </c>
      <c r="D37" s="1135"/>
      <c r="E37" s="1136"/>
      <c r="F37" s="36">
        <v>5.61</v>
      </c>
      <c r="G37" s="37">
        <v>5.44</v>
      </c>
      <c r="H37" s="37">
        <v>5.22</v>
      </c>
      <c r="I37" s="37">
        <v>5.12</v>
      </c>
      <c r="J37" s="38">
        <v>5.16</v>
      </c>
      <c r="K37" s="22"/>
      <c r="L37" s="22"/>
      <c r="M37" s="22"/>
      <c r="N37" s="22"/>
      <c r="O37" s="22"/>
      <c r="P37" s="22"/>
    </row>
    <row r="38" spans="1:16" ht="39" customHeight="1" x14ac:dyDescent="0.15">
      <c r="A38" s="22"/>
      <c r="B38" s="35"/>
      <c r="C38" s="1135" t="s">
        <v>582</v>
      </c>
      <c r="D38" s="1135"/>
      <c r="E38" s="1136"/>
      <c r="F38" s="36">
        <v>1.04</v>
      </c>
      <c r="G38" s="37">
        <v>1.39</v>
      </c>
      <c r="H38" s="37">
        <v>1.87</v>
      </c>
      <c r="I38" s="37">
        <v>1.65</v>
      </c>
      <c r="J38" s="38">
        <v>2.71</v>
      </c>
      <c r="K38" s="22"/>
      <c r="L38" s="22"/>
      <c r="M38" s="22"/>
      <c r="N38" s="22"/>
      <c r="O38" s="22"/>
      <c r="P38" s="22"/>
    </row>
    <row r="39" spans="1:16" ht="39" customHeight="1" x14ac:dyDescent="0.15">
      <c r="A39" s="22"/>
      <c r="B39" s="35"/>
      <c r="C39" s="1135" t="s">
        <v>583</v>
      </c>
      <c r="D39" s="1135"/>
      <c r="E39" s="1136"/>
      <c r="F39" s="36">
        <v>0.28000000000000003</v>
      </c>
      <c r="G39" s="37">
        <v>0.06</v>
      </c>
      <c r="H39" s="37">
        <v>0.42</v>
      </c>
      <c r="I39" s="37">
        <v>1.85</v>
      </c>
      <c r="J39" s="38">
        <v>2.27</v>
      </c>
      <c r="K39" s="22"/>
      <c r="L39" s="22"/>
      <c r="M39" s="22"/>
      <c r="N39" s="22"/>
      <c r="O39" s="22"/>
      <c r="P39" s="22"/>
    </row>
    <row r="40" spans="1:16" ht="39" customHeight="1" x14ac:dyDescent="0.15">
      <c r="A40" s="22"/>
      <c r="B40" s="35"/>
      <c r="C40" s="1135" t="s">
        <v>584</v>
      </c>
      <c r="D40" s="1135"/>
      <c r="E40" s="1136"/>
      <c r="F40" s="36">
        <v>2.38</v>
      </c>
      <c r="G40" s="37">
        <v>1.45</v>
      </c>
      <c r="H40" s="37">
        <v>0.97</v>
      </c>
      <c r="I40" s="37">
        <v>0.75</v>
      </c>
      <c r="J40" s="38">
        <v>0.82</v>
      </c>
      <c r="K40" s="22"/>
      <c r="L40" s="22"/>
      <c r="M40" s="22"/>
      <c r="N40" s="22"/>
      <c r="O40" s="22"/>
      <c r="P40" s="22"/>
    </row>
    <row r="41" spans="1:16" ht="39" customHeight="1" x14ac:dyDescent="0.15">
      <c r="A41" s="22"/>
      <c r="B41" s="35"/>
      <c r="C41" s="1135" t="s">
        <v>585</v>
      </c>
      <c r="D41" s="1135"/>
      <c r="E41" s="1136"/>
      <c r="F41" s="36">
        <v>0.08</v>
      </c>
      <c r="G41" s="37">
        <v>0.27</v>
      </c>
      <c r="H41" s="37">
        <v>0.6</v>
      </c>
      <c r="I41" s="37">
        <v>0.82</v>
      </c>
      <c r="J41" s="38">
        <v>0.77</v>
      </c>
      <c r="K41" s="22"/>
      <c r="L41" s="22"/>
      <c r="M41" s="22"/>
      <c r="N41" s="22"/>
      <c r="O41" s="22"/>
      <c r="P41" s="22"/>
    </row>
    <row r="42" spans="1:16" ht="39" customHeight="1" x14ac:dyDescent="0.15">
      <c r="A42" s="22"/>
      <c r="B42" s="39"/>
      <c r="C42" s="1135" t="s">
        <v>586</v>
      </c>
      <c r="D42" s="1135"/>
      <c r="E42" s="1136"/>
      <c r="F42" s="36" t="s">
        <v>526</v>
      </c>
      <c r="G42" s="37" t="s">
        <v>526</v>
      </c>
      <c r="H42" s="37" t="s">
        <v>526</v>
      </c>
      <c r="I42" s="37" t="s">
        <v>526</v>
      </c>
      <c r="J42" s="38" t="s">
        <v>526</v>
      </c>
      <c r="K42" s="22"/>
      <c r="L42" s="22"/>
      <c r="M42" s="22"/>
      <c r="N42" s="22"/>
      <c r="O42" s="22"/>
      <c r="P42" s="22"/>
    </row>
    <row r="43" spans="1:16" ht="39" customHeight="1" thickBot="1" x14ac:dyDescent="0.2">
      <c r="A43" s="22"/>
      <c r="B43" s="40"/>
      <c r="C43" s="1137" t="s">
        <v>587</v>
      </c>
      <c r="D43" s="1137"/>
      <c r="E43" s="1138"/>
      <c r="F43" s="41">
        <v>0.91</v>
      </c>
      <c r="G43" s="42">
        <v>0.71</v>
      </c>
      <c r="H43" s="42">
        <v>0.89</v>
      </c>
      <c r="I43" s="42">
        <v>1.1499999999999999</v>
      </c>
      <c r="J43" s="43">
        <v>1.1399999999999999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PkrFyRsKy2Pw1cfZbLHlJrfGYoP5c5sO6FNyoimPSosFyqIwtJkKGf6nzzJB0bnBVxOwG5BYUB7K6g1AUjaNg==" saltValue="VRIkEjv3iLoS6shU/L8s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4" t="s">
        <v>11</v>
      </c>
      <c r="C45" s="1165"/>
      <c r="D45" s="56"/>
      <c r="E45" s="1170" t="s">
        <v>12</v>
      </c>
      <c r="F45" s="1170"/>
      <c r="G45" s="1170"/>
      <c r="H45" s="1170"/>
      <c r="I45" s="1170"/>
      <c r="J45" s="1171"/>
      <c r="K45" s="57">
        <v>981</v>
      </c>
      <c r="L45" s="58">
        <v>896</v>
      </c>
      <c r="M45" s="58">
        <v>817</v>
      </c>
      <c r="N45" s="58">
        <v>827</v>
      </c>
      <c r="O45" s="59">
        <v>825</v>
      </c>
      <c r="P45" s="46"/>
      <c r="Q45" s="46"/>
      <c r="R45" s="46"/>
      <c r="S45" s="46"/>
      <c r="T45" s="46"/>
      <c r="U45" s="46"/>
    </row>
    <row r="46" spans="1:21" ht="30.75" customHeight="1" x14ac:dyDescent="0.15">
      <c r="A46" s="46"/>
      <c r="B46" s="1166"/>
      <c r="C46" s="1167"/>
      <c r="D46" s="60"/>
      <c r="E46" s="1143" t="s">
        <v>13</v>
      </c>
      <c r="F46" s="1143"/>
      <c r="G46" s="1143"/>
      <c r="H46" s="1143"/>
      <c r="I46" s="1143"/>
      <c r="J46" s="1144"/>
      <c r="K46" s="61" t="s">
        <v>526</v>
      </c>
      <c r="L46" s="62" t="s">
        <v>526</v>
      </c>
      <c r="M46" s="62" t="s">
        <v>526</v>
      </c>
      <c r="N46" s="62" t="s">
        <v>526</v>
      </c>
      <c r="O46" s="63" t="s">
        <v>526</v>
      </c>
      <c r="P46" s="46"/>
      <c r="Q46" s="46"/>
      <c r="R46" s="46"/>
      <c r="S46" s="46"/>
      <c r="T46" s="46"/>
      <c r="U46" s="46"/>
    </row>
    <row r="47" spans="1:21" ht="30.75" customHeight="1" x14ac:dyDescent="0.15">
      <c r="A47" s="46"/>
      <c r="B47" s="1166"/>
      <c r="C47" s="1167"/>
      <c r="D47" s="60"/>
      <c r="E47" s="1143" t="s">
        <v>14</v>
      </c>
      <c r="F47" s="1143"/>
      <c r="G47" s="1143"/>
      <c r="H47" s="1143"/>
      <c r="I47" s="1143"/>
      <c r="J47" s="1144"/>
      <c r="K47" s="61" t="s">
        <v>526</v>
      </c>
      <c r="L47" s="62" t="s">
        <v>526</v>
      </c>
      <c r="M47" s="62" t="s">
        <v>526</v>
      </c>
      <c r="N47" s="62" t="s">
        <v>526</v>
      </c>
      <c r="O47" s="63" t="s">
        <v>526</v>
      </c>
      <c r="P47" s="46"/>
      <c r="Q47" s="46"/>
      <c r="R47" s="46"/>
      <c r="S47" s="46"/>
      <c r="T47" s="46"/>
      <c r="U47" s="46"/>
    </row>
    <row r="48" spans="1:21" ht="30.75" customHeight="1" x14ac:dyDescent="0.15">
      <c r="A48" s="46"/>
      <c r="B48" s="1166"/>
      <c r="C48" s="1167"/>
      <c r="D48" s="60"/>
      <c r="E48" s="1143" t="s">
        <v>15</v>
      </c>
      <c r="F48" s="1143"/>
      <c r="G48" s="1143"/>
      <c r="H48" s="1143"/>
      <c r="I48" s="1143"/>
      <c r="J48" s="1144"/>
      <c r="K48" s="61">
        <v>628</v>
      </c>
      <c r="L48" s="62">
        <v>605</v>
      </c>
      <c r="M48" s="62">
        <v>622</v>
      </c>
      <c r="N48" s="62">
        <v>589</v>
      </c>
      <c r="O48" s="63">
        <v>572</v>
      </c>
      <c r="P48" s="46"/>
      <c r="Q48" s="46"/>
      <c r="R48" s="46"/>
      <c r="S48" s="46"/>
      <c r="T48" s="46"/>
      <c r="U48" s="46"/>
    </row>
    <row r="49" spans="1:21" ht="30.75" customHeight="1" x14ac:dyDescent="0.15">
      <c r="A49" s="46"/>
      <c r="B49" s="1166"/>
      <c r="C49" s="1167"/>
      <c r="D49" s="60"/>
      <c r="E49" s="1143" t="s">
        <v>16</v>
      </c>
      <c r="F49" s="1143"/>
      <c r="G49" s="1143"/>
      <c r="H49" s="1143"/>
      <c r="I49" s="1143"/>
      <c r="J49" s="1144"/>
      <c r="K49" s="61" t="s">
        <v>526</v>
      </c>
      <c r="L49" s="62" t="s">
        <v>526</v>
      </c>
      <c r="M49" s="62" t="s">
        <v>526</v>
      </c>
      <c r="N49" s="62" t="s">
        <v>526</v>
      </c>
      <c r="O49" s="63">
        <v>7</v>
      </c>
      <c r="P49" s="46"/>
      <c r="Q49" s="46"/>
      <c r="R49" s="46"/>
      <c r="S49" s="46"/>
      <c r="T49" s="46"/>
      <c r="U49" s="46"/>
    </row>
    <row r="50" spans="1:21" ht="30.75" customHeight="1" x14ac:dyDescent="0.15">
      <c r="A50" s="46"/>
      <c r="B50" s="1166"/>
      <c r="C50" s="1167"/>
      <c r="D50" s="60"/>
      <c r="E50" s="1143" t="s">
        <v>17</v>
      </c>
      <c r="F50" s="1143"/>
      <c r="G50" s="1143"/>
      <c r="H50" s="1143"/>
      <c r="I50" s="1143"/>
      <c r="J50" s="1144"/>
      <c r="K50" s="61">
        <v>16</v>
      </c>
      <c r="L50" s="62">
        <v>16</v>
      </c>
      <c r="M50" s="62">
        <v>15</v>
      </c>
      <c r="N50" s="62">
        <v>15</v>
      </c>
      <c r="O50" s="63">
        <v>15</v>
      </c>
      <c r="P50" s="46"/>
      <c r="Q50" s="46"/>
      <c r="R50" s="46"/>
      <c r="S50" s="46"/>
      <c r="T50" s="46"/>
      <c r="U50" s="46"/>
    </row>
    <row r="51" spans="1:21" ht="30.75" customHeight="1" x14ac:dyDescent="0.15">
      <c r="A51" s="46"/>
      <c r="B51" s="1168"/>
      <c r="C51" s="1169"/>
      <c r="D51" s="64"/>
      <c r="E51" s="1143" t="s">
        <v>18</v>
      </c>
      <c r="F51" s="1143"/>
      <c r="G51" s="1143"/>
      <c r="H51" s="1143"/>
      <c r="I51" s="1143"/>
      <c r="J51" s="1144"/>
      <c r="K51" s="61">
        <v>0</v>
      </c>
      <c r="L51" s="62">
        <v>0</v>
      </c>
      <c r="M51" s="62">
        <v>0</v>
      </c>
      <c r="N51" s="62">
        <v>0</v>
      </c>
      <c r="O51" s="63">
        <v>0</v>
      </c>
      <c r="P51" s="46"/>
      <c r="Q51" s="46"/>
      <c r="R51" s="46"/>
      <c r="S51" s="46"/>
      <c r="T51" s="46"/>
      <c r="U51" s="46"/>
    </row>
    <row r="52" spans="1:21" ht="30.75" customHeight="1" x14ac:dyDescent="0.15">
      <c r="A52" s="46"/>
      <c r="B52" s="1141" t="s">
        <v>19</v>
      </c>
      <c r="C52" s="1142"/>
      <c r="D52" s="64"/>
      <c r="E52" s="1143" t="s">
        <v>20</v>
      </c>
      <c r="F52" s="1143"/>
      <c r="G52" s="1143"/>
      <c r="H52" s="1143"/>
      <c r="I52" s="1143"/>
      <c r="J52" s="1144"/>
      <c r="K52" s="61">
        <v>1076</v>
      </c>
      <c r="L52" s="62">
        <v>1012</v>
      </c>
      <c r="M52" s="62">
        <v>958</v>
      </c>
      <c r="N52" s="62">
        <v>923</v>
      </c>
      <c r="O52" s="63">
        <v>904</v>
      </c>
      <c r="P52" s="46"/>
      <c r="Q52" s="46"/>
      <c r="R52" s="46"/>
      <c r="S52" s="46"/>
      <c r="T52" s="46"/>
      <c r="U52" s="46"/>
    </row>
    <row r="53" spans="1:21" ht="30.75" customHeight="1" thickBot="1" x14ac:dyDescent="0.2">
      <c r="A53" s="46"/>
      <c r="B53" s="1145" t="s">
        <v>21</v>
      </c>
      <c r="C53" s="1146"/>
      <c r="D53" s="65"/>
      <c r="E53" s="1147" t="s">
        <v>22</v>
      </c>
      <c r="F53" s="1147"/>
      <c r="G53" s="1147"/>
      <c r="H53" s="1147"/>
      <c r="I53" s="1147"/>
      <c r="J53" s="1148"/>
      <c r="K53" s="66">
        <v>549</v>
      </c>
      <c r="L53" s="67">
        <v>505</v>
      </c>
      <c r="M53" s="67">
        <v>496</v>
      </c>
      <c r="N53" s="67">
        <v>508</v>
      </c>
      <c r="O53" s="68">
        <v>515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9" t="s">
        <v>26</v>
      </c>
      <c r="C58" s="1150"/>
      <c r="D58" s="1155" t="s">
        <v>27</v>
      </c>
      <c r="E58" s="1156"/>
      <c r="F58" s="1156"/>
      <c r="G58" s="1156"/>
      <c r="H58" s="1156"/>
      <c r="I58" s="1156"/>
      <c r="J58" s="1157"/>
      <c r="K58" s="81" t="s">
        <v>620</v>
      </c>
      <c r="L58" s="82" t="s">
        <v>620</v>
      </c>
      <c r="M58" s="82" t="s">
        <v>620</v>
      </c>
      <c r="N58" s="82" t="s">
        <v>620</v>
      </c>
      <c r="O58" s="83" t="s">
        <v>620</v>
      </c>
    </row>
    <row r="59" spans="1:21" ht="31.5" customHeight="1" x14ac:dyDescent="0.15">
      <c r="B59" s="1151"/>
      <c r="C59" s="1152"/>
      <c r="D59" s="1158" t="s">
        <v>28</v>
      </c>
      <c r="E59" s="1159"/>
      <c r="F59" s="1159"/>
      <c r="G59" s="1159"/>
      <c r="H59" s="1159"/>
      <c r="I59" s="1159"/>
      <c r="J59" s="1160"/>
      <c r="K59" s="84" t="s">
        <v>620</v>
      </c>
      <c r="L59" s="85" t="s">
        <v>620</v>
      </c>
      <c r="M59" s="85" t="s">
        <v>620</v>
      </c>
      <c r="N59" s="85" t="s">
        <v>620</v>
      </c>
      <c r="O59" s="86" t="s">
        <v>620</v>
      </c>
    </row>
    <row r="60" spans="1:21" ht="31.5" customHeight="1" thickBot="1" x14ac:dyDescent="0.2">
      <c r="B60" s="1153"/>
      <c r="C60" s="1154"/>
      <c r="D60" s="1161" t="s">
        <v>29</v>
      </c>
      <c r="E60" s="1162"/>
      <c r="F60" s="1162"/>
      <c r="G60" s="1162"/>
      <c r="H60" s="1162"/>
      <c r="I60" s="1162"/>
      <c r="J60" s="1163"/>
      <c r="K60" s="87" t="s">
        <v>620</v>
      </c>
      <c r="L60" s="88" t="s">
        <v>620</v>
      </c>
      <c r="M60" s="88" t="s">
        <v>620</v>
      </c>
      <c r="N60" s="88" t="s">
        <v>620</v>
      </c>
      <c r="O60" s="89" t="s">
        <v>620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51dVQs49vEfumB3JdR2uAC4qksDxRphjMbZsIh3YMUT8kUD2W7m5qdToNqUV64cciTSR7eUlyP1YW6S1tib1A==" saltValue="6xpimEvPuhdeOo0ZV6E4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567</v>
      </c>
      <c r="J40" s="101" t="s">
        <v>568</v>
      </c>
      <c r="K40" s="101" t="s">
        <v>569</v>
      </c>
      <c r="L40" s="101" t="s">
        <v>570</v>
      </c>
      <c r="M40" s="102" t="s">
        <v>571</v>
      </c>
    </row>
    <row r="41" spans="2:13" ht="27.75" customHeight="1" x14ac:dyDescent="0.15">
      <c r="B41" s="1184" t="s">
        <v>32</v>
      </c>
      <c r="C41" s="1185"/>
      <c r="D41" s="103"/>
      <c r="E41" s="1186" t="s">
        <v>33</v>
      </c>
      <c r="F41" s="1186"/>
      <c r="G41" s="1186"/>
      <c r="H41" s="1187"/>
      <c r="I41" s="342">
        <v>8190</v>
      </c>
      <c r="J41" s="343">
        <v>8742</v>
      </c>
      <c r="K41" s="343">
        <v>8841</v>
      </c>
      <c r="L41" s="343">
        <v>9425</v>
      </c>
      <c r="M41" s="344">
        <v>9330</v>
      </c>
    </row>
    <row r="42" spans="2:13" ht="27.75" customHeight="1" x14ac:dyDescent="0.15">
      <c r="B42" s="1174"/>
      <c r="C42" s="1175"/>
      <c r="D42" s="104"/>
      <c r="E42" s="1178" t="s">
        <v>34</v>
      </c>
      <c r="F42" s="1178"/>
      <c r="G42" s="1178"/>
      <c r="H42" s="1179"/>
      <c r="I42" s="345">
        <v>93</v>
      </c>
      <c r="J42" s="346">
        <v>77</v>
      </c>
      <c r="K42" s="346">
        <v>59</v>
      </c>
      <c r="L42" s="346">
        <v>44</v>
      </c>
      <c r="M42" s="347">
        <v>30</v>
      </c>
    </row>
    <row r="43" spans="2:13" ht="27.75" customHeight="1" x14ac:dyDescent="0.15">
      <c r="B43" s="1174"/>
      <c r="C43" s="1175"/>
      <c r="D43" s="104"/>
      <c r="E43" s="1178" t="s">
        <v>35</v>
      </c>
      <c r="F43" s="1178"/>
      <c r="G43" s="1178"/>
      <c r="H43" s="1179"/>
      <c r="I43" s="345">
        <v>4807</v>
      </c>
      <c r="J43" s="346">
        <v>4509</v>
      </c>
      <c r="K43" s="346">
        <v>4072</v>
      </c>
      <c r="L43" s="346">
        <v>3541</v>
      </c>
      <c r="M43" s="347">
        <v>3069</v>
      </c>
    </row>
    <row r="44" spans="2:13" ht="27.75" customHeight="1" x14ac:dyDescent="0.15">
      <c r="B44" s="1174"/>
      <c r="C44" s="1175"/>
      <c r="D44" s="104"/>
      <c r="E44" s="1178" t="s">
        <v>36</v>
      </c>
      <c r="F44" s="1178"/>
      <c r="G44" s="1178"/>
      <c r="H44" s="1179"/>
      <c r="I44" s="345" t="s">
        <v>526</v>
      </c>
      <c r="J44" s="346" t="s">
        <v>526</v>
      </c>
      <c r="K44" s="346" t="s">
        <v>526</v>
      </c>
      <c r="L44" s="346" t="s">
        <v>526</v>
      </c>
      <c r="M44" s="347">
        <v>90</v>
      </c>
    </row>
    <row r="45" spans="2:13" ht="27.75" customHeight="1" x14ac:dyDescent="0.15">
      <c r="B45" s="1174"/>
      <c r="C45" s="1175"/>
      <c r="D45" s="104"/>
      <c r="E45" s="1178" t="s">
        <v>37</v>
      </c>
      <c r="F45" s="1178"/>
      <c r="G45" s="1178"/>
      <c r="H45" s="1179"/>
      <c r="I45" s="345">
        <v>1258</v>
      </c>
      <c r="J45" s="346">
        <v>1191</v>
      </c>
      <c r="K45" s="346">
        <v>1164</v>
      </c>
      <c r="L45" s="346">
        <v>1143</v>
      </c>
      <c r="M45" s="347">
        <v>1128</v>
      </c>
    </row>
    <row r="46" spans="2:13" ht="27.75" customHeight="1" x14ac:dyDescent="0.15">
      <c r="B46" s="1174"/>
      <c r="C46" s="1175"/>
      <c r="D46" s="105"/>
      <c r="E46" s="1178" t="s">
        <v>38</v>
      </c>
      <c r="F46" s="1178"/>
      <c r="G46" s="1178"/>
      <c r="H46" s="1179"/>
      <c r="I46" s="345" t="s">
        <v>526</v>
      </c>
      <c r="J46" s="346" t="s">
        <v>526</v>
      </c>
      <c r="K46" s="346" t="s">
        <v>526</v>
      </c>
      <c r="L46" s="346" t="s">
        <v>526</v>
      </c>
      <c r="M46" s="347" t="s">
        <v>526</v>
      </c>
    </row>
    <row r="47" spans="2:13" ht="27.75" customHeight="1" x14ac:dyDescent="0.15">
      <c r="B47" s="1174"/>
      <c r="C47" s="1175"/>
      <c r="D47" s="106"/>
      <c r="E47" s="1188" t="s">
        <v>39</v>
      </c>
      <c r="F47" s="1189"/>
      <c r="G47" s="1189"/>
      <c r="H47" s="1190"/>
      <c r="I47" s="345" t="s">
        <v>526</v>
      </c>
      <c r="J47" s="346" t="s">
        <v>526</v>
      </c>
      <c r="K47" s="346" t="s">
        <v>526</v>
      </c>
      <c r="L47" s="346" t="s">
        <v>526</v>
      </c>
      <c r="M47" s="347" t="s">
        <v>526</v>
      </c>
    </row>
    <row r="48" spans="2:13" ht="27.75" customHeight="1" x14ac:dyDescent="0.15">
      <c r="B48" s="1174"/>
      <c r="C48" s="1175"/>
      <c r="D48" s="104"/>
      <c r="E48" s="1178" t="s">
        <v>40</v>
      </c>
      <c r="F48" s="1178"/>
      <c r="G48" s="1178"/>
      <c r="H48" s="1179"/>
      <c r="I48" s="345" t="s">
        <v>526</v>
      </c>
      <c r="J48" s="346" t="s">
        <v>526</v>
      </c>
      <c r="K48" s="346" t="s">
        <v>526</v>
      </c>
      <c r="L48" s="346" t="s">
        <v>526</v>
      </c>
      <c r="M48" s="347" t="s">
        <v>526</v>
      </c>
    </row>
    <row r="49" spans="2:13" ht="27.75" customHeight="1" x14ac:dyDescent="0.15">
      <c r="B49" s="1176"/>
      <c r="C49" s="1177"/>
      <c r="D49" s="104"/>
      <c r="E49" s="1178" t="s">
        <v>41</v>
      </c>
      <c r="F49" s="1178"/>
      <c r="G49" s="1178"/>
      <c r="H49" s="1179"/>
      <c r="I49" s="345" t="s">
        <v>526</v>
      </c>
      <c r="J49" s="346" t="s">
        <v>526</v>
      </c>
      <c r="K49" s="346" t="s">
        <v>526</v>
      </c>
      <c r="L49" s="346" t="s">
        <v>526</v>
      </c>
      <c r="M49" s="347" t="s">
        <v>526</v>
      </c>
    </row>
    <row r="50" spans="2:13" ht="27.75" customHeight="1" x14ac:dyDescent="0.15">
      <c r="B50" s="1172" t="s">
        <v>42</v>
      </c>
      <c r="C50" s="1173"/>
      <c r="D50" s="107"/>
      <c r="E50" s="1178" t="s">
        <v>43</v>
      </c>
      <c r="F50" s="1178"/>
      <c r="G50" s="1178"/>
      <c r="H50" s="1179"/>
      <c r="I50" s="345">
        <v>6532</v>
      </c>
      <c r="J50" s="346">
        <v>6167</v>
      </c>
      <c r="K50" s="346">
        <v>6147</v>
      </c>
      <c r="L50" s="346">
        <v>6070</v>
      </c>
      <c r="M50" s="347">
        <v>5623</v>
      </c>
    </row>
    <row r="51" spans="2:13" ht="27.75" customHeight="1" x14ac:dyDescent="0.15">
      <c r="B51" s="1174"/>
      <c r="C51" s="1175"/>
      <c r="D51" s="104"/>
      <c r="E51" s="1178" t="s">
        <v>44</v>
      </c>
      <c r="F51" s="1178"/>
      <c r="G51" s="1178"/>
      <c r="H51" s="1179"/>
      <c r="I51" s="345">
        <v>113</v>
      </c>
      <c r="J51" s="346">
        <v>80</v>
      </c>
      <c r="K51" s="346">
        <v>62</v>
      </c>
      <c r="L51" s="346">
        <v>38</v>
      </c>
      <c r="M51" s="347">
        <v>63</v>
      </c>
    </row>
    <row r="52" spans="2:13" ht="27.75" customHeight="1" x14ac:dyDescent="0.15">
      <c r="B52" s="1176"/>
      <c r="C52" s="1177"/>
      <c r="D52" s="104"/>
      <c r="E52" s="1178" t="s">
        <v>45</v>
      </c>
      <c r="F52" s="1178"/>
      <c r="G52" s="1178"/>
      <c r="H52" s="1179"/>
      <c r="I52" s="345">
        <v>8913</v>
      </c>
      <c r="J52" s="346">
        <v>8983</v>
      </c>
      <c r="K52" s="346">
        <v>9277</v>
      </c>
      <c r="L52" s="346">
        <v>9201</v>
      </c>
      <c r="M52" s="347">
        <v>8787</v>
      </c>
    </row>
    <row r="53" spans="2:13" ht="27.75" customHeight="1" thickBot="1" x14ac:dyDescent="0.2">
      <c r="B53" s="1180" t="s">
        <v>46</v>
      </c>
      <c r="C53" s="1181"/>
      <c r="D53" s="108"/>
      <c r="E53" s="1182" t="s">
        <v>47</v>
      </c>
      <c r="F53" s="1182"/>
      <c r="G53" s="1182"/>
      <c r="H53" s="1183"/>
      <c r="I53" s="348">
        <v>-1209</v>
      </c>
      <c r="J53" s="349">
        <v>-711</v>
      </c>
      <c r="K53" s="349">
        <v>-1350</v>
      </c>
      <c r="L53" s="349">
        <v>-1156</v>
      </c>
      <c r="M53" s="350">
        <v>-826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BX31vWivmywBZE9ZWWL/vLoy8H5hyzNev7qTjQHSJzbOSOn7IVs0jVi/2YGeXcls6QLXDRwSBVH4ec38o4g==" saltValue="JCVzkldlKWImZUZcuEBJ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569</v>
      </c>
      <c r="G54" s="117" t="s">
        <v>570</v>
      </c>
      <c r="H54" s="118" t="s">
        <v>571</v>
      </c>
    </row>
    <row r="55" spans="2:8" ht="52.5" customHeight="1" x14ac:dyDescent="0.15">
      <c r="B55" s="119"/>
      <c r="C55" s="1199" t="s">
        <v>50</v>
      </c>
      <c r="D55" s="1199"/>
      <c r="E55" s="1200"/>
      <c r="F55" s="120">
        <v>3699</v>
      </c>
      <c r="G55" s="120">
        <v>3761</v>
      </c>
      <c r="H55" s="121">
        <v>3404</v>
      </c>
    </row>
    <row r="56" spans="2:8" ht="52.5" customHeight="1" x14ac:dyDescent="0.15">
      <c r="B56" s="122"/>
      <c r="C56" s="1201" t="s">
        <v>51</v>
      </c>
      <c r="D56" s="1201"/>
      <c r="E56" s="1202"/>
      <c r="F56" s="123">
        <v>197</v>
      </c>
      <c r="G56" s="123">
        <v>249</v>
      </c>
      <c r="H56" s="124">
        <v>249</v>
      </c>
    </row>
    <row r="57" spans="2:8" ht="53.25" customHeight="1" x14ac:dyDescent="0.15">
      <c r="B57" s="122"/>
      <c r="C57" s="1203" t="s">
        <v>52</v>
      </c>
      <c r="D57" s="1203"/>
      <c r="E57" s="1204"/>
      <c r="F57" s="125">
        <v>2073</v>
      </c>
      <c r="G57" s="125">
        <v>1878</v>
      </c>
      <c r="H57" s="126">
        <v>1755</v>
      </c>
    </row>
    <row r="58" spans="2:8" ht="45.75" customHeight="1" x14ac:dyDescent="0.15">
      <c r="B58" s="127"/>
      <c r="C58" s="1191" t="s">
        <v>607</v>
      </c>
      <c r="D58" s="1192"/>
      <c r="E58" s="1193"/>
      <c r="F58" s="128">
        <v>441</v>
      </c>
      <c r="G58" s="128">
        <v>394</v>
      </c>
      <c r="H58" s="129">
        <v>365</v>
      </c>
    </row>
    <row r="59" spans="2:8" ht="45.75" customHeight="1" x14ac:dyDescent="0.15">
      <c r="B59" s="127"/>
      <c r="C59" s="1191" t="s">
        <v>608</v>
      </c>
      <c r="D59" s="1192"/>
      <c r="E59" s="1193"/>
      <c r="F59" s="128">
        <v>493</v>
      </c>
      <c r="G59" s="128">
        <v>380</v>
      </c>
      <c r="H59" s="129">
        <v>352</v>
      </c>
    </row>
    <row r="60" spans="2:8" ht="45.75" customHeight="1" x14ac:dyDescent="0.15">
      <c r="B60" s="127"/>
      <c r="C60" s="1191" t="s">
        <v>609</v>
      </c>
      <c r="D60" s="1192"/>
      <c r="E60" s="1193"/>
      <c r="F60" s="128">
        <v>261</v>
      </c>
      <c r="G60" s="128">
        <v>294</v>
      </c>
      <c r="H60" s="129">
        <v>304</v>
      </c>
    </row>
    <row r="61" spans="2:8" ht="45.75" customHeight="1" x14ac:dyDescent="0.15">
      <c r="B61" s="127"/>
      <c r="C61" s="1191" t="s">
        <v>610</v>
      </c>
      <c r="D61" s="1192"/>
      <c r="E61" s="1193"/>
      <c r="F61" s="128">
        <v>229</v>
      </c>
      <c r="G61" s="128">
        <v>226</v>
      </c>
      <c r="H61" s="129">
        <v>216</v>
      </c>
    </row>
    <row r="62" spans="2:8" ht="45.75" customHeight="1" thickBot="1" x14ac:dyDescent="0.2">
      <c r="B62" s="130"/>
      <c r="C62" s="1194" t="s">
        <v>611</v>
      </c>
      <c r="D62" s="1195"/>
      <c r="E62" s="1196"/>
      <c r="F62" s="131">
        <v>293</v>
      </c>
      <c r="G62" s="131">
        <v>223</v>
      </c>
      <c r="H62" s="132">
        <v>160</v>
      </c>
    </row>
    <row r="63" spans="2:8" ht="52.5" customHeight="1" thickBot="1" x14ac:dyDescent="0.2">
      <c r="B63" s="133"/>
      <c r="C63" s="1197" t="s">
        <v>53</v>
      </c>
      <c r="D63" s="1197"/>
      <c r="E63" s="1198"/>
      <c r="F63" s="134">
        <v>5969</v>
      </c>
      <c r="G63" s="134">
        <v>5888</v>
      </c>
      <c r="H63" s="135">
        <v>5408</v>
      </c>
    </row>
    <row r="64" spans="2:8" x14ac:dyDescent="0.15"/>
  </sheetData>
  <sheetProtection algorithmName="SHA-512" hashValue="6Xu5Gshv0ngmYoQrlRRdPeW56WjBJFWyEIOBn3NVcpDm4snzmSkyzN/NJWndu46bH+1jxFonqjJF2g2ETCLlEA==" saltValue="whuTlPM6BiB5Exx08IE4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564</v>
      </c>
      <c r="G2" s="149"/>
      <c r="H2" s="150"/>
    </row>
    <row r="3" spans="1:8" x14ac:dyDescent="0.15">
      <c r="A3" s="146" t="s">
        <v>557</v>
      </c>
      <c r="B3" s="151"/>
      <c r="C3" s="152"/>
      <c r="D3" s="153">
        <v>78474</v>
      </c>
      <c r="E3" s="154"/>
      <c r="F3" s="155">
        <v>167497</v>
      </c>
      <c r="G3" s="156"/>
      <c r="H3" s="157"/>
    </row>
    <row r="4" spans="1:8" x14ac:dyDescent="0.15">
      <c r="A4" s="158"/>
      <c r="B4" s="159"/>
      <c r="C4" s="160"/>
      <c r="D4" s="161">
        <v>40951</v>
      </c>
      <c r="E4" s="162"/>
      <c r="F4" s="163">
        <v>82571</v>
      </c>
      <c r="G4" s="164"/>
      <c r="H4" s="165"/>
    </row>
    <row r="5" spans="1:8" x14ac:dyDescent="0.15">
      <c r="A5" s="146" t="s">
        <v>559</v>
      </c>
      <c r="B5" s="151"/>
      <c r="C5" s="152"/>
      <c r="D5" s="153">
        <v>202382</v>
      </c>
      <c r="E5" s="154"/>
      <c r="F5" s="155">
        <v>190274</v>
      </c>
      <c r="G5" s="156"/>
      <c r="H5" s="157"/>
    </row>
    <row r="6" spans="1:8" x14ac:dyDescent="0.15">
      <c r="A6" s="158"/>
      <c r="B6" s="159"/>
      <c r="C6" s="160"/>
      <c r="D6" s="161">
        <v>61881</v>
      </c>
      <c r="E6" s="162"/>
      <c r="F6" s="163">
        <v>88584</v>
      </c>
      <c r="G6" s="164"/>
      <c r="H6" s="165"/>
    </row>
    <row r="7" spans="1:8" x14ac:dyDescent="0.15">
      <c r="A7" s="146" t="s">
        <v>560</v>
      </c>
      <c r="B7" s="151"/>
      <c r="C7" s="152"/>
      <c r="D7" s="153">
        <v>121483</v>
      </c>
      <c r="E7" s="154"/>
      <c r="F7" s="155">
        <v>200194</v>
      </c>
      <c r="G7" s="156"/>
      <c r="H7" s="157"/>
    </row>
    <row r="8" spans="1:8" x14ac:dyDescent="0.15">
      <c r="A8" s="158"/>
      <c r="B8" s="159"/>
      <c r="C8" s="160"/>
      <c r="D8" s="161">
        <v>30639</v>
      </c>
      <c r="E8" s="162"/>
      <c r="F8" s="163">
        <v>106422</v>
      </c>
      <c r="G8" s="164"/>
      <c r="H8" s="165"/>
    </row>
    <row r="9" spans="1:8" x14ac:dyDescent="0.15">
      <c r="A9" s="146" t="s">
        <v>561</v>
      </c>
      <c r="B9" s="151"/>
      <c r="C9" s="152"/>
      <c r="D9" s="153">
        <v>215447</v>
      </c>
      <c r="E9" s="154"/>
      <c r="F9" s="155">
        <v>196914</v>
      </c>
      <c r="G9" s="156"/>
      <c r="H9" s="157"/>
    </row>
    <row r="10" spans="1:8" x14ac:dyDescent="0.15">
      <c r="A10" s="158"/>
      <c r="B10" s="159"/>
      <c r="C10" s="160"/>
      <c r="D10" s="161">
        <v>130533</v>
      </c>
      <c r="E10" s="162"/>
      <c r="F10" s="163">
        <v>98966</v>
      </c>
      <c r="G10" s="164"/>
      <c r="H10" s="165"/>
    </row>
    <row r="11" spans="1:8" x14ac:dyDescent="0.15">
      <c r="A11" s="146" t="s">
        <v>562</v>
      </c>
      <c r="B11" s="151"/>
      <c r="C11" s="152"/>
      <c r="D11" s="153">
        <v>125823</v>
      </c>
      <c r="E11" s="154"/>
      <c r="F11" s="155">
        <v>204757</v>
      </c>
      <c r="G11" s="156"/>
      <c r="H11" s="157"/>
    </row>
    <row r="12" spans="1:8" x14ac:dyDescent="0.15">
      <c r="A12" s="158"/>
      <c r="B12" s="159"/>
      <c r="C12" s="166"/>
      <c r="D12" s="161">
        <v>71606</v>
      </c>
      <c r="E12" s="162"/>
      <c r="F12" s="163">
        <v>106071</v>
      </c>
      <c r="G12" s="164"/>
      <c r="H12" s="165"/>
    </row>
    <row r="13" spans="1:8" x14ac:dyDescent="0.15">
      <c r="A13" s="146"/>
      <c r="B13" s="151"/>
      <c r="C13" s="152"/>
      <c r="D13" s="153">
        <v>148722</v>
      </c>
      <c r="E13" s="154"/>
      <c r="F13" s="155">
        <v>191927</v>
      </c>
      <c r="G13" s="167"/>
      <c r="H13" s="157"/>
    </row>
    <row r="14" spans="1:8" x14ac:dyDescent="0.15">
      <c r="A14" s="158"/>
      <c r="B14" s="159"/>
      <c r="C14" s="160"/>
      <c r="D14" s="161">
        <v>67122</v>
      </c>
      <c r="E14" s="162"/>
      <c r="F14" s="163">
        <v>96523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11.93</v>
      </c>
      <c r="C19" s="168">
        <f>ROUND(VALUE(SUBSTITUTE(実質収支比率等に係る経年分析!G$48,"▲","-")),2)</f>
        <v>16.34</v>
      </c>
      <c r="D19" s="168">
        <f>ROUND(VALUE(SUBSTITUTE(実質収支比率等に係る経年分析!H$48,"▲","-")),2)</f>
        <v>11.76</v>
      </c>
      <c r="E19" s="168">
        <f>ROUND(VALUE(SUBSTITUTE(実質収支比率等に係る経年分析!I$48,"▲","-")),2)</f>
        <v>13.78</v>
      </c>
      <c r="F19" s="168">
        <f>ROUND(VALUE(SUBSTITUTE(実質収支比率等に係る経年分析!J$48,"▲","-")),2)</f>
        <v>13.35</v>
      </c>
    </row>
    <row r="20" spans="1:11" x14ac:dyDescent="0.15">
      <c r="A20" s="168" t="s">
        <v>57</v>
      </c>
      <c r="B20" s="168">
        <f>ROUND(VALUE(SUBSTITUTE(実質収支比率等に係る経年分析!F$47,"▲","-")),2)</f>
        <v>65.52</v>
      </c>
      <c r="C20" s="168">
        <f>ROUND(VALUE(SUBSTITUTE(実質収支比率等に係る経年分析!G$47,"▲","-")),2)</f>
        <v>63.93</v>
      </c>
      <c r="D20" s="168">
        <f>ROUND(VALUE(SUBSTITUTE(実質収支比率等に係る経年分析!H$47,"▲","-")),2)</f>
        <v>64.06</v>
      </c>
      <c r="E20" s="168">
        <f>ROUND(VALUE(SUBSTITUTE(実質収支比率等に係る経年分析!I$47,"▲","-")),2)</f>
        <v>62.68</v>
      </c>
      <c r="F20" s="168">
        <f>ROUND(VALUE(SUBSTITUTE(実質収支比率等に係る経年分析!J$47,"▲","-")),2)</f>
        <v>58.48</v>
      </c>
    </row>
    <row r="21" spans="1:11" x14ac:dyDescent="0.15">
      <c r="A21" s="168" t="s">
        <v>58</v>
      </c>
      <c r="B21" s="168">
        <f>IF(ISNUMBER(VALUE(SUBSTITUTE(実質収支比率等に係る経年分析!F$49,"▲","-"))),ROUND(VALUE(SUBSTITUTE(実質収支比率等に係る経年分析!F$49,"▲","-")),2),NA())</f>
        <v>-6.81</v>
      </c>
      <c r="C21" s="168">
        <f>IF(ISNUMBER(VALUE(SUBSTITUTE(実質収支比率等に係る経年分析!G$49,"▲","-"))),ROUND(VALUE(SUBSTITUTE(実質収支比率等に係る経年分析!G$49,"▲","-")),2),NA())</f>
        <v>-3.6</v>
      </c>
      <c r="D21" s="168">
        <f>IF(ISNUMBER(VALUE(SUBSTITUTE(実質収支比率等に係る経年分析!H$49,"▲","-"))),ROUND(VALUE(SUBSTITUTE(実質収支比率等に係る経年分析!H$49,"▲","-")),2),NA())</f>
        <v>-9.25</v>
      </c>
      <c r="E21" s="168">
        <f>IF(ISNUMBER(VALUE(SUBSTITUTE(実質収支比率等に係る経年分析!I$49,"▲","-"))),ROUND(VALUE(SUBSTITUTE(実質収支比率等に係る経年分析!I$49,"▲","-")),2),NA())</f>
        <v>-2.17</v>
      </c>
      <c r="F21" s="168">
        <f>IF(ISNUMBER(VALUE(SUBSTITUTE(実質収支比率等に係る経年分析!J$49,"▲","-"))),ROUND(VALUE(SUBSTITUTE(実質収支比率等に係る経年分析!J$49,"▲","-")),2),NA())</f>
        <v>-14.21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0.91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0.71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0.89</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1.1499999999999999</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1.1399999999999999</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訪問看護事業特別会計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0.08</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0.27</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0.6</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0.82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0.77</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2.38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1.45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0.97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0.75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0.82</v>
      </c>
    </row>
    <row r="31" spans="1:11" x14ac:dyDescent="0.15">
      <c r="A31" s="169" t="str">
        <f>IF(連結実質赤字比率に係る赤字・黒字の構成分析!C$39="",NA(),連結実質赤字比率に係る赤字・黒字の構成分析!C$39)</f>
        <v>介護保険事業特別会計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0.28000000000000003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1.85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2.27</v>
      </c>
    </row>
    <row r="32" spans="1:11" x14ac:dyDescent="0.15">
      <c r="A32" s="169" t="str">
        <f>IF(連結実質赤字比率に係る赤字・黒字の構成分析!C$38="",NA(),連結実質赤字比率に係る赤字・黒字の構成分析!C$38)</f>
        <v>簡易水道事業会計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1.39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1.87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1.65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2.71</v>
      </c>
    </row>
    <row r="33" spans="1:16" x14ac:dyDescent="0.15">
      <c r="A33" s="169" t="str">
        <f>IF(連結実質赤字比率に係る赤字・黒字の構成分析!C$37="",NA(),連結実質赤字比率に係る赤字・黒字の構成分析!C$37)</f>
        <v>老人保健施設事業会計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5.61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5.44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5.22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5.12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5.16</v>
      </c>
    </row>
    <row r="34" spans="1:16" x14ac:dyDescent="0.15">
      <c r="A34" s="169" t="str">
        <f>IF(連結実質赤字比率に係る赤字・黒字の構成分析!C$36="",NA(),連結実質赤字比率に係る赤字・黒字の構成分析!C$36)</f>
        <v>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10.83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11.49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11.37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10.37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11.07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11.62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16.14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11.64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13.71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12.84</v>
      </c>
    </row>
    <row r="36" spans="1:16" x14ac:dyDescent="0.15">
      <c r="A36" s="169" t="str">
        <f>IF(連結実質赤字比率に係る赤字・黒字の構成分析!C$34="",NA(),連結実質赤字比率に係る赤字・黒字の構成分析!C$34)</f>
        <v>浄化槽事業特別会計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0.06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0.06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0.04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0.06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0</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1076</v>
      </c>
      <c r="E42" s="170"/>
      <c r="F42" s="170"/>
      <c r="G42" s="170">
        <f>'実質公債費比率（分子）の構造'!L$52</f>
        <v>1012</v>
      </c>
      <c r="H42" s="170"/>
      <c r="I42" s="170"/>
      <c r="J42" s="170">
        <f>'実質公債費比率（分子）の構造'!M$52</f>
        <v>958</v>
      </c>
      <c r="K42" s="170"/>
      <c r="L42" s="170"/>
      <c r="M42" s="170">
        <f>'実質公債費比率（分子）の構造'!N$52</f>
        <v>923</v>
      </c>
      <c r="N42" s="170"/>
      <c r="O42" s="170"/>
      <c r="P42" s="170">
        <f>'実質公債費比率（分子）の構造'!O$52</f>
        <v>904</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16</v>
      </c>
      <c r="C44" s="170"/>
      <c r="D44" s="170"/>
      <c r="E44" s="170">
        <f>'実質公債費比率（分子）の構造'!L$50</f>
        <v>16</v>
      </c>
      <c r="F44" s="170"/>
      <c r="G44" s="170"/>
      <c r="H44" s="170">
        <f>'実質公債費比率（分子）の構造'!M$50</f>
        <v>15</v>
      </c>
      <c r="I44" s="170"/>
      <c r="J44" s="170"/>
      <c r="K44" s="170">
        <f>'実質公債費比率（分子）の構造'!N$50</f>
        <v>15</v>
      </c>
      <c r="L44" s="170"/>
      <c r="M44" s="170"/>
      <c r="N44" s="170">
        <f>'実質公債費比率（分子）の構造'!O$50</f>
        <v>15</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f>'実質公債費比率（分子）の構造'!O$49</f>
        <v>7</v>
      </c>
      <c r="O45" s="170"/>
      <c r="P45" s="170"/>
    </row>
    <row r="46" spans="1:16" x14ac:dyDescent="0.15">
      <c r="A46" s="170" t="s">
        <v>69</v>
      </c>
      <c r="B46" s="170">
        <f>'実質公債費比率（分子）の構造'!K$48</f>
        <v>628</v>
      </c>
      <c r="C46" s="170"/>
      <c r="D46" s="170"/>
      <c r="E46" s="170">
        <f>'実質公債費比率（分子）の構造'!L$48</f>
        <v>605</v>
      </c>
      <c r="F46" s="170"/>
      <c r="G46" s="170"/>
      <c r="H46" s="170">
        <f>'実質公債費比率（分子）の構造'!M$48</f>
        <v>622</v>
      </c>
      <c r="I46" s="170"/>
      <c r="J46" s="170"/>
      <c r="K46" s="170">
        <f>'実質公債費比率（分子）の構造'!N$48</f>
        <v>589</v>
      </c>
      <c r="L46" s="170"/>
      <c r="M46" s="170"/>
      <c r="N46" s="170">
        <f>'実質公債費比率（分子）の構造'!O$48</f>
        <v>572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981</v>
      </c>
      <c r="C49" s="170"/>
      <c r="D49" s="170"/>
      <c r="E49" s="170">
        <f>'実質公債費比率（分子）の構造'!L$45</f>
        <v>896</v>
      </c>
      <c r="F49" s="170"/>
      <c r="G49" s="170"/>
      <c r="H49" s="170">
        <f>'実質公債費比率（分子）の構造'!M$45</f>
        <v>817</v>
      </c>
      <c r="I49" s="170"/>
      <c r="J49" s="170"/>
      <c r="K49" s="170">
        <f>'実質公債費比率（分子）の構造'!N$45</f>
        <v>827</v>
      </c>
      <c r="L49" s="170"/>
      <c r="M49" s="170"/>
      <c r="N49" s="170">
        <f>'実質公債費比率（分子）の構造'!O$45</f>
        <v>825</v>
      </c>
      <c r="O49" s="170"/>
      <c r="P49" s="170"/>
    </row>
    <row r="50" spans="1:16" x14ac:dyDescent="0.15">
      <c r="A50" s="170" t="s">
        <v>73</v>
      </c>
      <c r="B50" s="170" t="e">
        <f>NA()</f>
        <v>#N/A</v>
      </c>
      <c r="C50" s="170">
        <f>IF(ISNUMBER('実質公債費比率（分子）の構造'!K$53),'実質公債費比率（分子）の構造'!K$53,NA())</f>
        <v>549</v>
      </c>
      <c r="D50" s="170" t="e">
        <f>NA()</f>
        <v>#N/A</v>
      </c>
      <c r="E50" s="170" t="e">
        <f>NA()</f>
        <v>#N/A</v>
      </c>
      <c r="F50" s="170">
        <f>IF(ISNUMBER('実質公債費比率（分子）の構造'!L$53),'実質公債費比率（分子）の構造'!L$53,NA())</f>
        <v>505</v>
      </c>
      <c r="G50" s="170" t="e">
        <f>NA()</f>
        <v>#N/A</v>
      </c>
      <c r="H50" s="170" t="e">
        <f>NA()</f>
        <v>#N/A</v>
      </c>
      <c r="I50" s="170">
        <f>IF(ISNUMBER('実質公債費比率（分子）の構造'!M$53),'実質公債費比率（分子）の構造'!M$53,NA())</f>
        <v>496</v>
      </c>
      <c r="J50" s="170" t="e">
        <f>NA()</f>
        <v>#N/A</v>
      </c>
      <c r="K50" s="170" t="e">
        <f>NA()</f>
        <v>#N/A</v>
      </c>
      <c r="L50" s="170">
        <f>IF(ISNUMBER('実質公債費比率（分子）の構造'!N$53),'実質公債費比率（分子）の構造'!N$53,NA())</f>
        <v>508</v>
      </c>
      <c r="M50" s="170" t="e">
        <f>NA()</f>
        <v>#N/A</v>
      </c>
      <c r="N50" s="170" t="e">
        <f>NA()</f>
        <v>#N/A</v>
      </c>
      <c r="O50" s="170">
        <f>IF(ISNUMBER('実質公債費比率（分子）の構造'!O$53),'実質公債費比率（分子）の構造'!O$53,NA())</f>
        <v>515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8913</v>
      </c>
      <c r="E56" s="169"/>
      <c r="F56" s="169"/>
      <c r="G56" s="169">
        <f>'将来負担比率（分子）の構造'!J$52</f>
        <v>8983</v>
      </c>
      <c r="H56" s="169"/>
      <c r="I56" s="169"/>
      <c r="J56" s="169">
        <f>'将来負担比率（分子）の構造'!K$52</f>
        <v>9277</v>
      </c>
      <c r="K56" s="169"/>
      <c r="L56" s="169"/>
      <c r="M56" s="169">
        <f>'将来負担比率（分子）の構造'!L$52</f>
        <v>9201</v>
      </c>
      <c r="N56" s="169"/>
      <c r="O56" s="169"/>
      <c r="P56" s="169">
        <f>'将来負担比率（分子）の構造'!M$52</f>
        <v>8787</v>
      </c>
    </row>
    <row r="57" spans="1:16" x14ac:dyDescent="0.15">
      <c r="A57" s="169" t="s">
        <v>44</v>
      </c>
      <c r="B57" s="169"/>
      <c r="C57" s="169"/>
      <c r="D57" s="169">
        <f>'将来負担比率（分子）の構造'!I$51</f>
        <v>113</v>
      </c>
      <c r="E57" s="169"/>
      <c r="F57" s="169"/>
      <c r="G57" s="169">
        <f>'将来負担比率（分子）の構造'!J$51</f>
        <v>80</v>
      </c>
      <c r="H57" s="169"/>
      <c r="I57" s="169"/>
      <c r="J57" s="169">
        <f>'将来負担比率（分子）の構造'!K$51</f>
        <v>62</v>
      </c>
      <c r="K57" s="169"/>
      <c r="L57" s="169"/>
      <c r="M57" s="169">
        <f>'将来負担比率（分子）の構造'!L$51</f>
        <v>38</v>
      </c>
      <c r="N57" s="169"/>
      <c r="O57" s="169"/>
      <c r="P57" s="169">
        <f>'将来負担比率（分子）の構造'!M$51</f>
        <v>63</v>
      </c>
    </row>
    <row r="58" spans="1:16" x14ac:dyDescent="0.15">
      <c r="A58" s="169" t="s">
        <v>43</v>
      </c>
      <c r="B58" s="169"/>
      <c r="C58" s="169"/>
      <c r="D58" s="169">
        <f>'将来負担比率（分子）の構造'!I$50</f>
        <v>6532</v>
      </c>
      <c r="E58" s="169"/>
      <c r="F58" s="169"/>
      <c r="G58" s="169">
        <f>'将来負担比率（分子）の構造'!J$50</f>
        <v>6167</v>
      </c>
      <c r="H58" s="169"/>
      <c r="I58" s="169"/>
      <c r="J58" s="169">
        <f>'将来負担比率（分子）の構造'!K$50</f>
        <v>6147</v>
      </c>
      <c r="K58" s="169"/>
      <c r="L58" s="169"/>
      <c r="M58" s="169">
        <f>'将来負担比率（分子）の構造'!L$50</f>
        <v>6070</v>
      </c>
      <c r="N58" s="169"/>
      <c r="O58" s="169"/>
      <c r="P58" s="169">
        <f>'将来負担比率（分子）の構造'!M$50</f>
        <v>5623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1258</v>
      </c>
      <c r="C62" s="169"/>
      <c r="D62" s="169"/>
      <c r="E62" s="169">
        <f>'将来負担比率（分子）の構造'!J$45</f>
        <v>1191</v>
      </c>
      <c r="F62" s="169"/>
      <c r="G62" s="169"/>
      <c r="H62" s="169">
        <f>'将来負担比率（分子）の構造'!K$45</f>
        <v>1164</v>
      </c>
      <c r="I62" s="169"/>
      <c r="J62" s="169"/>
      <c r="K62" s="169">
        <f>'将来負担比率（分子）の構造'!L$45</f>
        <v>1143</v>
      </c>
      <c r="L62" s="169"/>
      <c r="M62" s="169"/>
      <c r="N62" s="169">
        <f>'将来負担比率（分子）の構造'!M$45</f>
        <v>1128</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f>'将来負担比率（分子）の構造'!M$44</f>
        <v>90</v>
      </c>
      <c r="O63" s="169"/>
      <c r="P63" s="169"/>
    </row>
    <row r="64" spans="1:16" x14ac:dyDescent="0.15">
      <c r="A64" s="169" t="s">
        <v>35</v>
      </c>
      <c r="B64" s="169">
        <f>'将来負担比率（分子）の構造'!I$43</f>
        <v>4807</v>
      </c>
      <c r="C64" s="169"/>
      <c r="D64" s="169"/>
      <c r="E64" s="169">
        <f>'将来負担比率（分子）の構造'!J$43</f>
        <v>4509</v>
      </c>
      <c r="F64" s="169"/>
      <c r="G64" s="169"/>
      <c r="H64" s="169">
        <f>'将来負担比率（分子）の構造'!K$43</f>
        <v>4072</v>
      </c>
      <c r="I64" s="169"/>
      <c r="J64" s="169"/>
      <c r="K64" s="169">
        <f>'将来負担比率（分子）の構造'!L$43</f>
        <v>3541</v>
      </c>
      <c r="L64" s="169"/>
      <c r="M64" s="169"/>
      <c r="N64" s="169">
        <f>'将来負担比率（分子）の構造'!M$43</f>
        <v>3069</v>
      </c>
      <c r="O64" s="169"/>
      <c r="P64" s="169"/>
    </row>
    <row r="65" spans="1:16" x14ac:dyDescent="0.15">
      <c r="A65" s="169" t="s">
        <v>34</v>
      </c>
      <c r="B65" s="169">
        <f>'将来負担比率（分子）の構造'!I$42</f>
        <v>93</v>
      </c>
      <c r="C65" s="169"/>
      <c r="D65" s="169"/>
      <c r="E65" s="169">
        <f>'将来負担比率（分子）の構造'!J$42</f>
        <v>77</v>
      </c>
      <c r="F65" s="169"/>
      <c r="G65" s="169"/>
      <c r="H65" s="169">
        <f>'将来負担比率（分子）の構造'!K$42</f>
        <v>59</v>
      </c>
      <c r="I65" s="169"/>
      <c r="J65" s="169"/>
      <c r="K65" s="169">
        <f>'将来負担比率（分子）の構造'!L$42</f>
        <v>44</v>
      </c>
      <c r="L65" s="169"/>
      <c r="M65" s="169"/>
      <c r="N65" s="169">
        <f>'将来負担比率（分子）の構造'!M$42</f>
        <v>30</v>
      </c>
      <c r="O65" s="169"/>
      <c r="P65" s="169"/>
    </row>
    <row r="66" spans="1:16" x14ac:dyDescent="0.15">
      <c r="A66" s="169" t="s">
        <v>33</v>
      </c>
      <c r="B66" s="169">
        <f>'将来負担比率（分子）の構造'!I$41</f>
        <v>8190</v>
      </c>
      <c r="C66" s="169"/>
      <c r="D66" s="169"/>
      <c r="E66" s="169">
        <f>'将来負担比率（分子）の構造'!J$41</f>
        <v>8742</v>
      </c>
      <c r="F66" s="169"/>
      <c r="G66" s="169"/>
      <c r="H66" s="169">
        <f>'将来負担比率（分子）の構造'!K$41</f>
        <v>8841</v>
      </c>
      <c r="I66" s="169"/>
      <c r="J66" s="169"/>
      <c r="K66" s="169">
        <f>'将来負担比率（分子）の構造'!L$41</f>
        <v>9425</v>
      </c>
      <c r="L66" s="169"/>
      <c r="M66" s="169"/>
      <c r="N66" s="169">
        <f>'将来負担比率（分子）の構造'!M$41</f>
        <v>9330</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3699</v>
      </c>
      <c r="C72" s="173">
        <f>基金残高に係る経年分析!G55</f>
        <v>3761</v>
      </c>
      <c r="D72" s="173">
        <f>基金残高に係る経年分析!H55</f>
        <v>3404</v>
      </c>
    </row>
    <row r="73" spans="1:16" x14ac:dyDescent="0.15">
      <c r="A73" s="172" t="s">
        <v>80</v>
      </c>
      <c r="B73" s="173">
        <f>基金残高に係る経年分析!F56</f>
        <v>197</v>
      </c>
      <c r="C73" s="173">
        <f>基金残高に係る経年分析!G56</f>
        <v>249</v>
      </c>
      <c r="D73" s="173">
        <f>基金残高に係る経年分析!H56</f>
        <v>249</v>
      </c>
    </row>
    <row r="74" spans="1:16" x14ac:dyDescent="0.15">
      <c r="A74" s="172" t="s">
        <v>81</v>
      </c>
      <c r="B74" s="173">
        <f>基金残高に係る経年分析!F57</f>
        <v>2073</v>
      </c>
      <c r="C74" s="173">
        <f>基金残高に係る経年分析!G57</f>
        <v>1878</v>
      </c>
      <c r="D74" s="173">
        <f>基金残高に係る経年分析!H57</f>
        <v>1755</v>
      </c>
    </row>
  </sheetData>
  <sheetProtection algorithmName="SHA-512" hashValue="6zaLkZ98vwnC/Xbqs0koRA1IvjFiuwfDIF0RiUqpCcC6vVrs0QR7sO5qt6UuBnVrntwgHftrWYDH+99AJoeGcg==" saltValue="M2qCn6OaXXGQAki9Kzd1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5" t="s">
        <v>218</v>
      </c>
      <c r="DI1" s="706"/>
      <c r="DJ1" s="706"/>
      <c r="DK1" s="706"/>
      <c r="DL1" s="706"/>
      <c r="DM1" s="706"/>
      <c r="DN1" s="707"/>
      <c r="DO1" s="208"/>
      <c r="DP1" s="705" t="s">
        <v>219</v>
      </c>
      <c r="DQ1" s="706"/>
      <c r="DR1" s="706"/>
      <c r="DS1" s="706"/>
      <c r="DT1" s="706"/>
      <c r="DU1" s="706"/>
      <c r="DV1" s="706"/>
      <c r="DW1" s="706"/>
      <c r="DX1" s="706"/>
      <c r="DY1" s="706"/>
      <c r="DZ1" s="706"/>
      <c r="EA1" s="706"/>
      <c r="EB1" s="706"/>
      <c r="EC1" s="707"/>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1" t="s">
        <v>221</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222</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61" t="s">
        <v>1</v>
      </c>
      <c r="C4" s="662"/>
      <c r="D4" s="662"/>
      <c r="E4" s="662"/>
      <c r="F4" s="662"/>
      <c r="G4" s="662"/>
      <c r="H4" s="662"/>
      <c r="I4" s="662"/>
      <c r="J4" s="662"/>
      <c r="K4" s="662"/>
      <c r="L4" s="662"/>
      <c r="M4" s="662"/>
      <c r="N4" s="662"/>
      <c r="O4" s="662"/>
      <c r="P4" s="662"/>
      <c r="Q4" s="663"/>
      <c r="R4" s="661" t="s">
        <v>224</v>
      </c>
      <c r="S4" s="662"/>
      <c r="T4" s="662"/>
      <c r="U4" s="662"/>
      <c r="V4" s="662"/>
      <c r="W4" s="662"/>
      <c r="X4" s="662"/>
      <c r="Y4" s="663"/>
      <c r="Z4" s="661" t="s">
        <v>225</v>
      </c>
      <c r="AA4" s="662"/>
      <c r="AB4" s="662"/>
      <c r="AC4" s="663"/>
      <c r="AD4" s="661" t="s">
        <v>226</v>
      </c>
      <c r="AE4" s="662"/>
      <c r="AF4" s="662"/>
      <c r="AG4" s="662"/>
      <c r="AH4" s="662"/>
      <c r="AI4" s="662"/>
      <c r="AJ4" s="662"/>
      <c r="AK4" s="663"/>
      <c r="AL4" s="661" t="s">
        <v>225</v>
      </c>
      <c r="AM4" s="662"/>
      <c r="AN4" s="662"/>
      <c r="AO4" s="663"/>
      <c r="AP4" s="708" t="s">
        <v>227</v>
      </c>
      <c r="AQ4" s="708"/>
      <c r="AR4" s="708"/>
      <c r="AS4" s="708"/>
      <c r="AT4" s="708"/>
      <c r="AU4" s="708"/>
      <c r="AV4" s="708"/>
      <c r="AW4" s="708"/>
      <c r="AX4" s="708"/>
      <c r="AY4" s="708"/>
      <c r="AZ4" s="708"/>
      <c r="BA4" s="708"/>
      <c r="BB4" s="708"/>
      <c r="BC4" s="708"/>
      <c r="BD4" s="708"/>
      <c r="BE4" s="708"/>
      <c r="BF4" s="708"/>
      <c r="BG4" s="708" t="s">
        <v>228</v>
      </c>
      <c r="BH4" s="708"/>
      <c r="BI4" s="708"/>
      <c r="BJ4" s="708"/>
      <c r="BK4" s="708"/>
      <c r="BL4" s="708"/>
      <c r="BM4" s="708"/>
      <c r="BN4" s="708"/>
      <c r="BO4" s="708" t="s">
        <v>225</v>
      </c>
      <c r="BP4" s="708"/>
      <c r="BQ4" s="708"/>
      <c r="BR4" s="708"/>
      <c r="BS4" s="708" t="s">
        <v>229</v>
      </c>
      <c r="BT4" s="708"/>
      <c r="BU4" s="708"/>
      <c r="BV4" s="708"/>
      <c r="BW4" s="708"/>
      <c r="BX4" s="708"/>
      <c r="BY4" s="708"/>
      <c r="BZ4" s="708"/>
      <c r="CA4" s="708"/>
      <c r="CB4" s="708"/>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ht="11.25" customHeight="1" x14ac:dyDescent="0.15">
      <c r="B5" s="667" t="s">
        <v>231</v>
      </c>
      <c r="C5" s="668"/>
      <c r="D5" s="668"/>
      <c r="E5" s="668"/>
      <c r="F5" s="668"/>
      <c r="G5" s="668"/>
      <c r="H5" s="668"/>
      <c r="I5" s="668"/>
      <c r="J5" s="668"/>
      <c r="K5" s="668"/>
      <c r="L5" s="668"/>
      <c r="M5" s="668"/>
      <c r="N5" s="668"/>
      <c r="O5" s="668"/>
      <c r="P5" s="668"/>
      <c r="Q5" s="669"/>
      <c r="R5" s="664">
        <v>871931</v>
      </c>
      <c r="S5" s="665"/>
      <c r="T5" s="665"/>
      <c r="U5" s="665"/>
      <c r="V5" s="665"/>
      <c r="W5" s="665"/>
      <c r="X5" s="665"/>
      <c r="Y5" s="690"/>
      <c r="Z5" s="703">
        <v>7.9</v>
      </c>
      <c r="AA5" s="703"/>
      <c r="AB5" s="703"/>
      <c r="AC5" s="703"/>
      <c r="AD5" s="704">
        <v>871931</v>
      </c>
      <c r="AE5" s="704"/>
      <c r="AF5" s="704"/>
      <c r="AG5" s="704"/>
      <c r="AH5" s="704"/>
      <c r="AI5" s="704"/>
      <c r="AJ5" s="704"/>
      <c r="AK5" s="704"/>
      <c r="AL5" s="691">
        <v>14.8</v>
      </c>
      <c r="AM5" s="673"/>
      <c r="AN5" s="673"/>
      <c r="AO5" s="692"/>
      <c r="AP5" s="667" t="s">
        <v>232</v>
      </c>
      <c r="AQ5" s="668"/>
      <c r="AR5" s="668"/>
      <c r="AS5" s="668"/>
      <c r="AT5" s="668"/>
      <c r="AU5" s="668"/>
      <c r="AV5" s="668"/>
      <c r="AW5" s="668"/>
      <c r="AX5" s="668"/>
      <c r="AY5" s="668"/>
      <c r="AZ5" s="668"/>
      <c r="BA5" s="668"/>
      <c r="BB5" s="668"/>
      <c r="BC5" s="668"/>
      <c r="BD5" s="668"/>
      <c r="BE5" s="668"/>
      <c r="BF5" s="669"/>
      <c r="BG5" s="609">
        <v>871560</v>
      </c>
      <c r="BH5" s="610"/>
      <c r="BI5" s="610"/>
      <c r="BJ5" s="610"/>
      <c r="BK5" s="610"/>
      <c r="BL5" s="610"/>
      <c r="BM5" s="610"/>
      <c r="BN5" s="611"/>
      <c r="BO5" s="647">
        <v>100</v>
      </c>
      <c r="BP5" s="647"/>
      <c r="BQ5" s="647"/>
      <c r="BR5" s="647"/>
      <c r="BS5" s="648" t="s">
        <v>233</v>
      </c>
      <c r="BT5" s="648"/>
      <c r="BU5" s="648"/>
      <c r="BV5" s="648"/>
      <c r="BW5" s="648"/>
      <c r="BX5" s="648"/>
      <c r="BY5" s="648"/>
      <c r="BZ5" s="648"/>
      <c r="CA5" s="648"/>
      <c r="CB5" s="688"/>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15">
      <c r="B6" s="606" t="s">
        <v>237</v>
      </c>
      <c r="C6" s="607"/>
      <c r="D6" s="607"/>
      <c r="E6" s="607"/>
      <c r="F6" s="607"/>
      <c r="G6" s="607"/>
      <c r="H6" s="607"/>
      <c r="I6" s="607"/>
      <c r="J6" s="607"/>
      <c r="K6" s="607"/>
      <c r="L6" s="607"/>
      <c r="M6" s="607"/>
      <c r="N6" s="607"/>
      <c r="O6" s="607"/>
      <c r="P6" s="607"/>
      <c r="Q6" s="608"/>
      <c r="R6" s="609">
        <v>273222</v>
      </c>
      <c r="S6" s="610"/>
      <c r="T6" s="610"/>
      <c r="U6" s="610"/>
      <c r="V6" s="610"/>
      <c r="W6" s="610"/>
      <c r="X6" s="610"/>
      <c r="Y6" s="611"/>
      <c r="Z6" s="647">
        <v>2.5</v>
      </c>
      <c r="AA6" s="647"/>
      <c r="AB6" s="647"/>
      <c r="AC6" s="647"/>
      <c r="AD6" s="648">
        <v>273222</v>
      </c>
      <c r="AE6" s="648"/>
      <c r="AF6" s="648"/>
      <c r="AG6" s="648"/>
      <c r="AH6" s="648"/>
      <c r="AI6" s="648"/>
      <c r="AJ6" s="648"/>
      <c r="AK6" s="648"/>
      <c r="AL6" s="612">
        <v>4.5999999999999996</v>
      </c>
      <c r="AM6" s="613"/>
      <c r="AN6" s="613"/>
      <c r="AO6" s="649"/>
      <c r="AP6" s="606" t="s">
        <v>238</v>
      </c>
      <c r="AQ6" s="607"/>
      <c r="AR6" s="607"/>
      <c r="AS6" s="607"/>
      <c r="AT6" s="607"/>
      <c r="AU6" s="607"/>
      <c r="AV6" s="607"/>
      <c r="AW6" s="607"/>
      <c r="AX6" s="607"/>
      <c r="AY6" s="607"/>
      <c r="AZ6" s="607"/>
      <c r="BA6" s="607"/>
      <c r="BB6" s="607"/>
      <c r="BC6" s="607"/>
      <c r="BD6" s="607"/>
      <c r="BE6" s="607"/>
      <c r="BF6" s="608"/>
      <c r="BG6" s="609">
        <v>871560</v>
      </c>
      <c r="BH6" s="610"/>
      <c r="BI6" s="610"/>
      <c r="BJ6" s="610"/>
      <c r="BK6" s="610"/>
      <c r="BL6" s="610"/>
      <c r="BM6" s="610"/>
      <c r="BN6" s="611"/>
      <c r="BO6" s="647">
        <v>100</v>
      </c>
      <c r="BP6" s="647"/>
      <c r="BQ6" s="647"/>
      <c r="BR6" s="647"/>
      <c r="BS6" s="648" t="s">
        <v>239</v>
      </c>
      <c r="BT6" s="648"/>
      <c r="BU6" s="648"/>
      <c r="BV6" s="648"/>
      <c r="BW6" s="648"/>
      <c r="BX6" s="648"/>
      <c r="BY6" s="648"/>
      <c r="BZ6" s="648"/>
      <c r="CA6" s="648"/>
      <c r="CB6" s="688"/>
      <c r="CD6" s="667" t="s">
        <v>240</v>
      </c>
      <c r="CE6" s="668"/>
      <c r="CF6" s="668"/>
      <c r="CG6" s="668"/>
      <c r="CH6" s="668"/>
      <c r="CI6" s="668"/>
      <c r="CJ6" s="668"/>
      <c r="CK6" s="668"/>
      <c r="CL6" s="668"/>
      <c r="CM6" s="668"/>
      <c r="CN6" s="668"/>
      <c r="CO6" s="668"/>
      <c r="CP6" s="668"/>
      <c r="CQ6" s="669"/>
      <c r="CR6" s="609">
        <v>71718</v>
      </c>
      <c r="CS6" s="610"/>
      <c r="CT6" s="610"/>
      <c r="CU6" s="610"/>
      <c r="CV6" s="610"/>
      <c r="CW6" s="610"/>
      <c r="CX6" s="610"/>
      <c r="CY6" s="611"/>
      <c r="CZ6" s="691">
        <v>0.7</v>
      </c>
      <c r="DA6" s="673"/>
      <c r="DB6" s="673"/>
      <c r="DC6" s="693"/>
      <c r="DD6" s="615" t="s">
        <v>241</v>
      </c>
      <c r="DE6" s="610"/>
      <c r="DF6" s="610"/>
      <c r="DG6" s="610"/>
      <c r="DH6" s="610"/>
      <c r="DI6" s="610"/>
      <c r="DJ6" s="610"/>
      <c r="DK6" s="610"/>
      <c r="DL6" s="610"/>
      <c r="DM6" s="610"/>
      <c r="DN6" s="610"/>
      <c r="DO6" s="610"/>
      <c r="DP6" s="611"/>
      <c r="DQ6" s="615">
        <v>71718</v>
      </c>
      <c r="DR6" s="610"/>
      <c r="DS6" s="610"/>
      <c r="DT6" s="610"/>
      <c r="DU6" s="610"/>
      <c r="DV6" s="610"/>
      <c r="DW6" s="610"/>
      <c r="DX6" s="610"/>
      <c r="DY6" s="610"/>
      <c r="DZ6" s="610"/>
      <c r="EA6" s="610"/>
      <c r="EB6" s="610"/>
      <c r="EC6" s="646"/>
    </row>
    <row r="7" spans="2:143" ht="11.25" customHeight="1" x14ac:dyDescent="0.15">
      <c r="B7" s="606" t="s">
        <v>242</v>
      </c>
      <c r="C7" s="607"/>
      <c r="D7" s="607"/>
      <c r="E7" s="607"/>
      <c r="F7" s="607"/>
      <c r="G7" s="607"/>
      <c r="H7" s="607"/>
      <c r="I7" s="607"/>
      <c r="J7" s="607"/>
      <c r="K7" s="607"/>
      <c r="L7" s="607"/>
      <c r="M7" s="607"/>
      <c r="N7" s="607"/>
      <c r="O7" s="607"/>
      <c r="P7" s="607"/>
      <c r="Q7" s="608"/>
      <c r="R7" s="609">
        <v>535</v>
      </c>
      <c r="S7" s="610"/>
      <c r="T7" s="610"/>
      <c r="U7" s="610"/>
      <c r="V7" s="610"/>
      <c r="W7" s="610"/>
      <c r="X7" s="610"/>
      <c r="Y7" s="611"/>
      <c r="Z7" s="647">
        <v>0</v>
      </c>
      <c r="AA7" s="647"/>
      <c r="AB7" s="647"/>
      <c r="AC7" s="647"/>
      <c r="AD7" s="648">
        <v>535</v>
      </c>
      <c r="AE7" s="648"/>
      <c r="AF7" s="648"/>
      <c r="AG7" s="648"/>
      <c r="AH7" s="648"/>
      <c r="AI7" s="648"/>
      <c r="AJ7" s="648"/>
      <c r="AK7" s="648"/>
      <c r="AL7" s="612">
        <v>0</v>
      </c>
      <c r="AM7" s="613"/>
      <c r="AN7" s="613"/>
      <c r="AO7" s="649"/>
      <c r="AP7" s="606" t="s">
        <v>243</v>
      </c>
      <c r="AQ7" s="607"/>
      <c r="AR7" s="607"/>
      <c r="AS7" s="607"/>
      <c r="AT7" s="607"/>
      <c r="AU7" s="607"/>
      <c r="AV7" s="607"/>
      <c r="AW7" s="607"/>
      <c r="AX7" s="607"/>
      <c r="AY7" s="607"/>
      <c r="AZ7" s="607"/>
      <c r="BA7" s="607"/>
      <c r="BB7" s="607"/>
      <c r="BC7" s="607"/>
      <c r="BD7" s="607"/>
      <c r="BE7" s="607"/>
      <c r="BF7" s="608"/>
      <c r="BG7" s="609">
        <v>261549</v>
      </c>
      <c r="BH7" s="610"/>
      <c r="BI7" s="610"/>
      <c r="BJ7" s="610"/>
      <c r="BK7" s="610"/>
      <c r="BL7" s="610"/>
      <c r="BM7" s="610"/>
      <c r="BN7" s="611"/>
      <c r="BO7" s="647">
        <v>30</v>
      </c>
      <c r="BP7" s="647"/>
      <c r="BQ7" s="647"/>
      <c r="BR7" s="647"/>
      <c r="BS7" s="648" t="s">
        <v>241</v>
      </c>
      <c r="BT7" s="648"/>
      <c r="BU7" s="648"/>
      <c r="BV7" s="648"/>
      <c r="BW7" s="648"/>
      <c r="BX7" s="648"/>
      <c r="BY7" s="648"/>
      <c r="BZ7" s="648"/>
      <c r="CA7" s="648"/>
      <c r="CB7" s="688"/>
      <c r="CD7" s="606" t="s">
        <v>244</v>
      </c>
      <c r="CE7" s="607"/>
      <c r="CF7" s="607"/>
      <c r="CG7" s="607"/>
      <c r="CH7" s="607"/>
      <c r="CI7" s="607"/>
      <c r="CJ7" s="607"/>
      <c r="CK7" s="607"/>
      <c r="CL7" s="607"/>
      <c r="CM7" s="607"/>
      <c r="CN7" s="607"/>
      <c r="CO7" s="607"/>
      <c r="CP7" s="607"/>
      <c r="CQ7" s="608"/>
      <c r="CR7" s="609">
        <v>1737140</v>
      </c>
      <c r="CS7" s="610"/>
      <c r="CT7" s="610"/>
      <c r="CU7" s="610"/>
      <c r="CV7" s="610"/>
      <c r="CW7" s="610"/>
      <c r="CX7" s="610"/>
      <c r="CY7" s="611"/>
      <c r="CZ7" s="647">
        <v>17.7</v>
      </c>
      <c r="DA7" s="647"/>
      <c r="DB7" s="647"/>
      <c r="DC7" s="647"/>
      <c r="DD7" s="615">
        <v>120992</v>
      </c>
      <c r="DE7" s="610"/>
      <c r="DF7" s="610"/>
      <c r="DG7" s="610"/>
      <c r="DH7" s="610"/>
      <c r="DI7" s="610"/>
      <c r="DJ7" s="610"/>
      <c r="DK7" s="610"/>
      <c r="DL7" s="610"/>
      <c r="DM7" s="610"/>
      <c r="DN7" s="610"/>
      <c r="DO7" s="610"/>
      <c r="DP7" s="611"/>
      <c r="DQ7" s="615">
        <v>1272918</v>
      </c>
      <c r="DR7" s="610"/>
      <c r="DS7" s="610"/>
      <c r="DT7" s="610"/>
      <c r="DU7" s="610"/>
      <c r="DV7" s="610"/>
      <c r="DW7" s="610"/>
      <c r="DX7" s="610"/>
      <c r="DY7" s="610"/>
      <c r="DZ7" s="610"/>
      <c r="EA7" s="610"/>
      <c r="EB7" s="610"/>
      <c r="EC7" s="646"/>
    </row>
    <row r="8" spans="2:143" ht="11.25" customHeight="1" x14ac:dyDescent="0.15">
      <c r="B8" s="606" t="s">
        <v>245</v>
      </c>
      <c r="C8" s="607"/>
      <c r="D8" s="607"/>
      <c r="E8" s="607"/>
      <c r="F8" s="607"/>
      <c r="G8" s="607"/>
      <c r="H8" s="607"/>
      <c r="I8" s="607"/>
      <c r="J8" s="607"/>
      <c r="K8" s="607"/>
      <c r="L8" s="607"/>
      <c r="M8" s="607"/>
      <c r="N8" s="607"/>
      <c r="O8" s="607"/>
      <c r="P8" s="607"/>
      <c r="Q8" s="608"/>
      <c r="R8" s="609">
        <v>3211</v>
      </c>
      <c r="S8" s="610"/>
      <c r="T8" s="610"/>
      <c r="U8" s="610"/>
      <c r="V8" s="610"/>
      <c r="W8" s="610"/>
      <c r="X8" s="610"/>
      <c r="Y8" s="611"/>
      <c r="Z8" s="647">
        <v>0</v>
      </c>
      <c r="AA8" s="647"/>
      <c r="AB8" s="647"/>
      <c r="AC8" s="647"/>
      <c r="AD8" s="648">
        <v>3211</v>
      </c>
      <c r="AE8" s="648"/>
      <c r="AF8" s="648"/>
      <c r="AG8" s="648"/>
      <c r="AH8" s="648"/>
      <c r="AI8" s="648"/>
      <c r="AJ8" s="648"/>
      <c r="AK8" s="648"/>
      <c r="AL8" s="612">
        <v>0.1</v>
      </c>
      <c r="AM8" s="613"/>
      <c r="AN8" s="613"/>
      <c r="AO8" s="649"/>
      <c r="AP8" s="606" t="s">
        <v>246</v>
      </c>
      <c r="AQ8" s="607"/>
      <c r="AR8" s="607"/>
      <c r="AS8" s="607"/>
      <c r="AT8" s="607"/>
      <c r="AU8" s="607"/>
      <c r="AV8" s="607"/>
      <c r="AW8" s="607"/>
      <c r="AX8" s="607"/>
      <c r="AY8" s="607"/>
      <c r="AZ8" s="607"/>
      <c r="BA8" s="607"/>
      <c r="BB8" s="607"/>
      <c r="BC8" s="607"/>
      <c r="BD8" s="607"/>
      <c r="BE8" s="607"/>
      <c r="BF8" s="608"/>
      <c r="BG8" s="609">
        <v>10354</v>
      </c>
      <c r="BH8" s="610"/>
      <c r="BI8" s="610"/>
      <c r="BJ8" s="610"/>
      <c r="BK8" s="610"/>
      <c r="BL8" s="610"/>
      <c r="BM8" s="610"/>
      <c r="BN8" s="611"/>
      <c r="BO8" s="647">
        <v>1.2</v>
      </c>
      <c r="BP8" s="647"/>
      <c r="BQ8" s="647"/>
      <c r="BR8" s="647"/>
      <c r="BS8" s="648" t="s">
        <v>233</v>
      </c>
      <c r="BT8" s="648"/>
      <c r="BU8" s="648"/>
      <c r="BV8" s="648"/>
      <c r="BW8" s="648"/>
      <c r="BX8" s="648"/>
      <c r="BY8" s="648"/>
      <c r="BZ8" s="648"/>
      <c r="CA8" s="648"/>
      <c r="CB8" s="688"/>
      <c r="CD8" s="606" t="s">
        <v>247</v>
      </c>
      <c r="CE8" s="607"/>
      <c r="CF8" s="607"/>
      <c r="CG8" s="607"/>
      <c r="CH8" s="607"/>
      <c r="CI8" s="607"/>
      <c r="CJ8" s="607"/>
      <c r="CK8" s="607"/>
      <c r="CL8" s="607"/>
      <c r="CM8" s="607"/>
      <c r="CN8" s="607"/>
      <c r="CO8" s="607"/>
      <c r="CP8" s="607"/>
      <c r="CQ8" s="608"/>
      <c r="CR8" s="609">
        <v>2003800</v>
      </c>
      <c r="CS8" s="610"/>
      <c r="CT8" s="610"/>
      <c r="CU8" s="610"/>
      <c r="CV8" s="610"/>
      <c r="CW8" s="610"/>
      <c r="CX8" s="610"/>
      <c r="CY8" s="611"/>
      <c r="CZ8" s="647">
        <v>20.399999999999999</v>
      </c>
      <c r="DA8" s="647"/>
      <c r="DB8" s="647"/>
      <c r="DC8" s="647"/>
      <c r="DD8" s="615">
        <v>363</v>
      </c>
      <c r="DE8" s="610"/>
      <c r="DF8" s="610"/>
      <c r="DG8" s="610"/>
      <c r="DH8" s="610"/>
      <c r="DI8" s="610"/>
      <c r="DJ8" s="610"/>
      <c r="DK8" s="610"/>
      <c r="DL8" s="610"/>
      <c r="DM8" s="610"/>
      <c r="DN8" s="610"/>
      <c r="DO8" s="610"/>
      <c r="DP8" s="611"/>
      <c r="DQ8" s="615">
        <v>1211242</v>
      </c>
      <c r="DR8" s="610"/>
      <c r="DS8" s="610"/>
      <c r="DT8" s="610"/>
      <c r="DU8" s="610"/>
      <c r="DV8" s="610"/>
      <c r="DW8" s="610"/>
      <c r="DX8" s="610"/>
      <c r="DY8" s="610"/>
      <c r="DZ8" s="610"/>
      <c r="EA8" s="610"/>
      <c r="EB8" s="610"/>
      <c r="EC8" s="646"/>
    </row>
    <row r="9" spans="2:143" ht="11.25" customHeight="1" x14ac:dyDescent="0.15">
      <c r="B9" s="606" t="s">
        <v>248</v>
      </c>
      <c r="C9" s="607"/>
      <c r="D9" s="607"/>
      <c r="E9" s="607"/>
      <c r="F9" s="607"/>
      <c r="G9" s="607"/>
      <c r="H9" s="607"/>
      <c r="I9" s="607"/>
      <c r="J9" s="607"/>
      <c r="K9" s="607"/>
      <c r="L9" s="607"/>
      <c r="M9" s="607"/>
      <c r="N9" s="607"/>
      <c r="O9" s="607"/>
      <c r="P9" s="607"/>
      <c r="Q9" s="608"/>
      <c r="R9" s="609">
        <v>2642</v>
      </c>
      <c r="S9" s="610"/>
      <c r="T9" s="610"/>
      <c r="U9" s="610"/>
      <c r="V9" s="610"/>
      <c r="W9" s="610"/>
      <c r="X9" s="610"/>
      <c r="Y9" s="611"/>
      <c r="Z9" s="647">
        <v>0</v>
      </c>
      <c r="AA9" s="647"/>
      <c r="AB9" s="647"/>
      <c r="AC9" s="647"/>
      <c r="AD9" s="648">
        <v>2642</v>
      </c>
      <c r="AE9" s="648"/>
      <c r="AF9" s="648"/>
      <c r="AG9" s="648"/>
      <c r="AH9" s="648"/>
      <c r="AI9" s="648"/>
      <c r="AJ9" s="648"/>
      <c r="AK9" s="648"/>
      <c r="AL9" s="612">
        <v>0</v>
      </c>
      <c r="AM9" s="613"/>
      <c r="AN9" s="613"/>
      <c r="AO9" s="649"/>
      <c r="AP9" s="606" t="s">
        <v>249</v>
      </c>
      <c r="AQ9" s="607"/>
      <c r="AR9" s="607"/>
      <c r="AS9" s="607"/>
      <c r="AT9" s="607"/>
      <c r="AU9" s="607"/>
      <c r="AV9" s="607"/>
      <c r="AW9" s="607"/>
      <c r="AX9" s="607"/>
      <c r="AY9" s="607"/>
      <c r="AZ9" s="607"/>
      <c r="BA9" s="607"/>
      <c r="BB9" s="607"/>
      <c r="BC9" s="607"/>
      <c r="BD9" s="607"/>
      <c r="BE9" s="607"/>
      <c r="BF9" s="608"/>
      <c r="BG9" s="609">
        <v>218411</v>
      </c>
      <c r="BH9" s="610"/>
      <c r="BI9" s="610"/>
      <c r="BJ9" s="610"/>
      <c r="BK9" s="610"/>
      <c r="BL9" s="610"/>
      <c r="BM9" s="610"/>
      <c r="BN9" s="611"/>
      <c r="BO9" s="647">
        <v>25</v>
      </c>
      <c r="BP9" s="647"/>
      <c r="BQ9" s="647"/>
      <c r="BR9" s="647"/>
      <c r="BS9" s="648" t="s">
        <v>250</v>
      </c>
      <c r="BT9" s="648"/>
      <c r="BU9" s="648"/>
      <c r="BV9" s="648"/>
      <c r="BW9" s="648"/>
      <c r="BX9" s="648"/>
      <c r="BY9" s="648"/>
      <c r="BZ9" s="648"/>
      <c r="CA9" s="648"/>
      <c r="CB9" s="688"/>
      <c r="CD9" s="606" t="s">
        <v>251</v>
      </c>
      <c r="CE9" s="607"/>
      <c r="CF9" s="607"/>
      <c r="CG9" s="607"/>
      <c r="CH9" s="607"/>
      <c r="CI9" s="607"/>
      <c r="CJ9" s="607"/>
      <c r="CK9" s="607"/>
      <c r="CL9" s="607"/>
      <c r="CM9" s="607"/>
      <c r="CN9" s="607"/>
      <c r="CO9" s="607"/>
      <c r="CP9" s="607"/>
      <c r="CQ9" s="608"/>
      <c r="CR9" s="609">
        <v>1254071</v>
      </c>
      <c r="CS9" s="610"/>
      <c r="CT9" s="610"/>
      <c r="CU9" s="610"/>
      <c r="CV9" s="610"/>
      <c r="CW9" s="610"/>
      <c r="CX9" s="610"/>
      <c r="CY9" s="611"/>
      <c r="CZ9" s="647">
        <v>12.8</v>
      </c>
      <c r="DA9" s="647"/>
      <c r="DB9" s="647"/>
      <c r="DC9" s="647"/>
      <c r="DD9" s="615">
        <v>97548</v>
      </c>
      <c r="DE9" s="610"/>
      <c r="DF9" s="610"/>
      <c r="DG9" s="610"/>
      <c r="DH9" s="610"/>
      <c r="DI9" s="610"/>
      <c r="DJ9" s="610"/>
      <c r="DK9" s="610"/>
      <c r="DL9" s="610"/>
      <c r="DM9" s="610"/>
      <c r="DN9" s="610"/>
      <c r="DO9" s="610"/>
      <c r="DP9" s="611"/>
      <c r="DQ9" s="615">
        <v>971052</v>
      </c>
      <c r="DR9" s="610"/>
      <c r="DS9" s="610"/>
      <c r="DT9" s="610"/>
      <c r="DU9" s="610"/>
      <c r="DV9" s="610"/>
      <c r="DW9" s="610"/>
      <c r="DX9" s="610"/>
      <c r="DY9" s="610"/>
      <c r="DZ9" s="610"/>
      <c r="EA9" s="610"/>
      <c r="EB9" s="610"/>
      <c r="EC9" s="646"/>
    </row>
    <row r="10" spans="2:143" ht="11.25" customHeight="1" x14ac:dyDescent="0.15">
      <c r="B10" s="606" t="s">
        <v>252</v>
      </c>
      <c r="C10" s="607"/>
      <c r="D10" s="607"/>
      <c r="E10" s="607"/>
      <c r="F10" s="607"/>
      <c r="G10" s="607"/>
      <c r="H10" s="607"/>
      <c r="I10" s="607"/>
      <c r="J10" s="607"/>
      <c r="K10" s="607"/>
      <c r="L10" s="607"/>
      <c r="M10" s="607"/>
      <c r="N10" s="607"/>
      <c r="O10" s="607"/>
      <c r="P10" s="607"/>
      <c r="Q10" s="608"/>
      <c r="R10" s="609" t="s">
        <v>233</v>
      </c>
      <c r="S10" s="610"/>
      <c r="T10" s="610"/>
      <c r="U10" s="610"/>
      <c r="V10" s="610"/>
      <c r="W10" s="610"/>
      <c r="X10" s="610"/>
      <c r="Y10" s="611"/>
      <c r="Z10" s="647" t="s">
        <v>233</v>
      </c>
      <c r="AA10" s="647"/>
      <c r="AB10" s="647"/>
      <c r="AC10" s="647"/>
      <c r="AD10" s="648" t="s">
        <v>233</v>
      </c>
      <c r="AE10" s="648"/>
      <c r="AF10" s="648"/>
      <c r="AG10" s="648"/>
      <c r="AH10" s="648"/>
      <c r="AI10" s="648"/>
      <c r="AJ10" s="648"/>
      <c r="AK10" s="648"/>
      <c r="AL10" s="612" t="s">
        <v>233</v>
      </c>
      <c r="AM10" s="613"/>
      <c r="AN10" s="613"/>
      <c r="AO10" s="649"/>
      <c r="AP10" s="606" t="s">
        <v>253</v>
      </c>
      <c r="AQ10" s="607"/>
      <c r="AR10" s="607"/>
      <c r="AS10" s="607"/>
      <c r="AT10" s="607"/>
      <c r="AU10" s="607"/>
      <c r="AV10" s="607"/>
      <c r="AW10" s="607"/>
      <c r="AX10" s="607"/>
      <c r="AY10" s="607"/>
      <c r="AZ10" s="607"/>
      <c r="BA10" s="607"/>
      <c r="BB10" s="607"/>
      <c r="BC10" s="607"/>
      <c r="BD10" s="607"/>
      <c r="BE10" s="607"/>
      <c r="BF10" s="608"/>
      <c r="BG10" s="609">
        <v>18994</v>
      </c>
      <c r="BH10" s="610"/>
      <c r="BI10" s="610"/>
      <c r="BJ10" s="610"/>
      <c r="BK10" s="610"/>
      <c r="BL10" s="610"/>
      <c r="BM10" s="610"/>
      <c r="BN10" s="611"/>
      <c r="BO10" s="647">
        <v>2.2000000000000002</v>
      </c>
      <c r="BP10" s="647"/>
      <c r="BQ10" s="647"/>
      <c r="BR10" s="647"/>
      <c r="BS10" s="648" t="s">
        <v>241</v>
      </c>
      <c r="BT10" s="648"/>
      <c r="BU10" s="648"/>
      <c r="BV10" s="648"/>
      <c r="BW10" s="648"/>
      <c r="BX10" s="648"/>
      <c r="BY10" s="648"/>
      <c r="BZ10" s="648"/>
      <c r="CA10" s="648"/>
      <c r="CB10" s="688"/>
      <c r="CD10" s="606" t="s">
        <v>254</v>
      </c>
      <c r="CE10" s="607"/>
      <c r="CF10" s="607"/>
      <c r="CG10" s="607"/>
      <c r="CH10" s="607"/>
      <c r="CI10" s="607"/>
      <c r="CJ10" s="607"/>
      <c r="CK10" s="607"/>
      <c r="CL10" s="607"/>
      <c r="CM10" s="607"/>
      <c r="CN10" s="607"/>
      <c r="CO10" s="607"/>
      <c r="CP10" s="607"/>
      <c r="CQ10" s="608"/>
      <c r="CR10" s="609" t="s">
        <v>241</v>
      </c>
      <c r="CS10" s="610"/>
      <c r="CT10" s="610"/>
      <c r="CU10" s="610"/>
      <c r="CV10" s="610"/>
      <c r="CW10" s="610"/>
      <c r="CX10" s="610"/>
      <c r="CY10" s="611"/>
      <c r="CZ10" s="647" t="s">
        <v>233</v>
      </c>
      <c r="DA10" s="647"/>
      <c r="DB10" s="647"/>
      <c r="DC10" s="647"/>
      <c r="DD10" s="615" t="s">
        <v>233</v>
      </c>
      <c r="DE10" s="610"/>
      <c r="DF10" s="610"/>
      <c r="DG10" s="610"/>
      <c r="DH10" s="610"/>
      <c r="DI10" s="610"/>
      <c r="DJ10" s="610"/>
      <c r="DK10" s="610"/>
      <c r="DL10" s="610"/>
      <c r="DM10" s="610"/>
      <c r="DN10" s="610"/>
      <c r="DO10" s="610"/>
      <c r="DP10" s="611"/>
      <c r="DQ10" s="615" t="s">
        <v>241</v>
      </c>
      <c r="DR10" s="610"/>
      <c r="DS10" s="610"/>
      <c r="DT10" s="610"/>
      <c r="DU10" s="610"/>
      <c r="DV10" s="610"/>
      <c r="DW10" s="610"/>
      <c r="DX10" s="610"/>
      <c r="DY10" s="610"/>
      <c r="DZ10" s="610"/>
      <c r="EA10" s="610"/>
      <c r="EB10" s="610"/>
      <c r="EC10" s="646"/>
    </row>
    <row r="11" spans="2:143" ht="11.25" customHeight="1" x14ac:dyDescent="0.15">
      <c r="B11" s="606" t="s">
        <v>255</v>
      </c>
      <c r="C11" s="607"/>
      <c r="D11" s="607"/>
      <c r="E11" s="607"/>
      <c r="F11" s="607"/>
      <c r="G11" s="607"/>
      <c r="H11" s="607"/>
      <c r="I11" s="607"/>
      <c r="J11" s="607"/>
      <c r="K11" s="607"/>
      <c r="L11" s="607"/>
      <c r="M11" s="607"/>
      <c r="N11" s="607"/>
      <c r="O11" s="607"/>
      <c r="P11" s="607"/>
      <c r="Q11" s="608"/>
      <c r="R11" s="609">
        <v>184346</v>
      </c>
      <c r="S11" s="610"/>
      <c r="T11" s="610"/>
      <c r="U11" s="610"/>
      <c r="V11" s="610"/>
      <c r="W11" s="610"/>
      <c r="X11" s="610"/>
      <c r="Y11" s="611"/>
      <c r="Z11" s="612">
        <v>1.7</v>
      </c>
      <c r="AA11" s="613"/>
      <c r="AB11" s="613"/>
      <c r="AC11" s="614"/>
      <c r="AD11" s="615">
        <v>184346</v>
      </c>
      <c r="AE11" s="610"/>
      <c r="AF11" s="610"/>
      <c r="AG11" s="610"/>
      <c r="AH11" s="610"/>
      <c r="AI11" s="610"/>
      <c r="AJ11" s="610"/>
      <c r="AK11" s="611"/>
      <c r="AL11" s="612">
        <v>3.1</v>
      </c>
      <c r="AM11" s="613"/>
      <c r="AN11" s="613"/>
      <c r="AO11" s="649"/>
      <c r="AP11" s="606" t="s">
        <v>256</v>
      </c>
      <c r="AQ11" s="607"/>
      <c r="AR11" s="607"/>
      <c r="AS11" s="607"/>
      <c r="AT11" s="607"/>
      <c r="AU11" s="607"/>
      <c r="AV11" s="607"/>
      <c r="AW11" s="607"/>
      <c r="AX11" s="607"/>
      <c r="AY11" s="607"/>
      <c r="AZ11" s="607"/>
      <c r="BA11" s="607"/>
      <c r="BB11" s="607"/>
      <c r="BC11" s="607"/>
      <c r="BD11" s="607"/>
      <c r="BE11" s="607"/>
      <c r="BF11" s="608"/>
      <c r="BG11" s="609">
        <v>13790</v>
      </c>
      <c r="BH11" s="610"/>
      <c r="BI11" s="610"/>
      <c r="BJ11" s="610"/>
      <c r="BK11" s="610"/>
      <c r="BL11" s="610"/>
      <c r="BM11" s="610"/>
      <c r="BN11" s="611"/>
      <c r="BO11" s="647">
        <v>1.6</v>
      </c>
      <c r="BP11" s="647"/>
      <c r="BQ11" s="647"/>
      <c r="BR11" s="647"/>
      <c r="BS11" s="648" t="s">
        <v>233</v>
      </c>
      <c r="BT11" s="648"/>
      <c r="BU11" s="648"/>
      <c r="BV11" s="648"/>
      <c r="BW11" s="648"/>
      <c r="BX11" s="648"/>
      <c r="BY11" s="648"/>
      <c r="BZ11" s="648"/>
      <c r="CA11" s="648"/>
      <c r="CB11" s="688"/>
      <c r="CD11" s="606" t="s">
        <v>257</v>
      </c>
      <c r="CE11" s="607"/>
      <c r="CF11" s="607"/>
      <c r="CG11" s="607"/>
      <c r="CH11" s="607"/>
      <c r="CI11" s="607"/>
      <c r="CJ11" s="607"/>
      <c r="CK11" s="607"/>
      <c r="CL11" s="607"/>
      <c r="CM11" s="607"/>
      <c r="CN11" s="607"/>
      <c r="CO11" s="607"/>
      <c r="CP11" s="607"/>
      <c r="CQ11" s="608"/>
      <c r="CR11" s="609">
        <v>1068738</v>
      </c>
      <c r="CS11" s="610"/>
      <c r="CT11" s="610"/>
      <c r="CU11" s="610"/>
      <c r="CV11" s="610"/>
      <c r="CW11" s="610"/>
      <c r="CX11" s="610"/>
      <c r="CY11" s="611"/>
      <c r="CZ11" s="647">
        <v>10.9</v>
      </c>
      <c r="DA11" s="647"/>
      <c r="DB11" s="647"/>
      <c r="DC11" s="647"/>
      <c r="DD11" s="615">
        <v>218288</v>
      </c>
      <c r="DE11" s="610"/>
      <c r="DF11" s="610"/>
      <c r="DG11" s="610"/>
      <c r="DH11" s="610"/>
      <c r="DI11" s="610"/>
      <c r="DJ11" s="610"/>
      <c r="DK11" s="610"/>
      <c r="DL11" s="610"/>
      <c r="DM11" s="610"/>
      <c r="DN11" s="610"/>
      <c r="DO11" s="610"/>
      <c r="DP11" s="611"/>
      <c r="DQ11" s="615">
        <v>680917</v>
      </c>
      <c r="DR11" s="610"/>
      <c r="DS11" s="610"/>
      <c r="DT11" s="610"/>
      <c r="DU11" s="610"/>
      <c r="DV11" s="610"/>
      <c r="DW11" s="610"/>
      <c r="DX11" s="610"/>
      <c r="DY11" s="610"/>
      <c r="DZ11" s="610"/>
      <c r="EA11" s="610"/>
      <c r="EB11" s="610"/>
      <c r="EC11" s="646"/>
    </row>
    <row r="12" spans="2:143" ht="11.25" customHeight="1" x14ac:dyDescent="0.15">
      <c r="B12" s="606" t="s">
        <v>258</v>
      </c>
      <c r="C12" s="607"/>
      <c r="D12" s="607"/>
      <c r="E12" s="607"/>
      <c r="F12" s="607"/>
      <c r="G12" s="607"/>
      <c r="H12" s="607"/>
      <c r="I12" s="607"/>
      <c r="J12" s="607"/>
      <c r="K12" s="607"/>
      <c r="L12" s="607"/>
      <c r="M12" s="607"/>
      <c r="N12" s="607"/>
      <c r="O12" s="607"/>
      <c r="P12" s="607"/>
      <c r="Q12" s="608"/>
      <c r="R12" s="609">
        <v>17128</v>
      </c>
      <c r="S12" s="610"/>
      <c r="T12" s="610"/>
      <c r="U12" s="610"/>
      <c r="V12" s="610"/>
      <c r="W12" s="610"/>
      <c r="X12" s="610"/>
      <c r="Y12" s="611"/>
      <c r="Z12" s="647">
        <v>0.2</v>
      </c>
      <c r="AA12" s="647"/>
      <c r="AB12" s="647"/>
      <c r="AC12" s="647"/>
      <c r="AD12" s="648">
        <v>17128</v>
      </c>
      <c r="AE12" s="648"/>
      <c r="AF12" s="648"/>
      <c r="AG12" s="648"/>
      <c r="AH12" s="648"/>
      <c r="AI12" s="648"/>
      <c r="AJ12" s="648"/>
      <c r="AK12" s="648"/>
      <c r="AL12" s="612">
        <v>0.3</v>
      </c>
      <c r="AM12" s="613"/>
      <c r="AN12" s="613"/>
      <c r="AO12" s="649"/>
      <c r="AP12" s="606" t="s">
        <v>259</v>
      </c>
      <c r="AQ12" s="607"/>
      <c r="AR12" s="607"/>
      <c r="AS12" s="607"/>
      <c r="AT12" s="607"/>
      <c r="AU12" s="607"/>
      <c r="AV12" s="607"/>
      <c r="AW12" s="607"/>
      <c r="AX12" s="607"/>
      <c r="AY12" s="607"/>
      <c r="AZ12" s="607"/>
      <c r="BA12" s="607"/>
      <c r="BB12" s="607"/>
      <c r="BC12" s="607"/>
      <c r="BD12" s="607"/>
      <c r="BE12" s="607"/>
      <c r="BF12" s="608"/>
      <c r="BG12" s="609">
        <v>518066</v>
      </c>
      <c r="BH12" s="610"/>
      <c r="BI12" s="610"/>
      <c r="BJ12" s="610"/>
      <c r="BK12" s="610"/>
      <c r="BL12" s="610"/>
      <c r="BM12" s="610"/>
      <c r="BN12" s="611"/>
      <c r="BO12" s="647">
        <v>59.4</v>
      </c>
      <c r="BP12" s="647"/>
      <c r="BQ12" s="647"/>
      <c r="BR12" s="647"/>
      <c r="BS12" s="648" t="s">
        <v>142</v>
      </c>
      <c r="BT12" s="648"/>
      <c r="BU12" s="648"/>
      <c r="BV12" s="648"/>
      <c r="BW12" s="648"/>
      <c r="BX12" s="648"/>
      <c r="BY12" s="648"/>
      <c r="BZ12" s="648"/>
      <c r="CA12" s="648"/>
      <c r="CB12" s="688"/>
      <c r="CD12" s="606" t="s">
        <v>260</v>
      </c>
      <c r="CE12" s="607"/>
      <c r="CF12" s="607"/>
      <c r="CG12" s="607"/>
      <c r="CH12" s="607"/>
      <c r="CI12" s="607"/>
      <c r="CJ12" s="607"/>
      <c r="CK12" s="607"/>
      <c r="CL12" s="607"/>
      <c r="CM12" s="607"/>
      <c r="CN12" s="607"/>
      <c r="CO12" s="607"/>
      <c r="CP12" s="607"/>
      <c r="CQ12" s="608"/>
      <c r="CR12" s="609">
        <v>406684</v>
      </c>
      <c r="CS12" s="610"/>
      <c r="CT12" s="610"/>
      <c r="CU12" s="610"/>
      <c r="CV12" s="610"/>
      <c r="CW12" s="610"/>
      <c r="CX12" s="610"/>
      <c r="CY12" s="611"/>
      <c r="CZ12" s="647">
        <v>4.0999999999999996</v>
      </c>
      <c r="DA12" s="647"/>
      <c r="DB12" s="647"/>
      <c r="DC12" s="647"/>
      <c r="DD12" s="615">
        <v>26663</v>
      </c>
      <c r="DE12" s="610"/>
      <c r="DF12" s="610"/>
      <c r="DG12" s="610"/>
      <c r="DH12" s="610"/>
      <c r="DI12" s="610"/>
      <c r="DJ12" s="610"/>
      <c r="DK12" s="610"/>
      <c r="DL12" s="610"/>
      <c r="DM12" s="610"/>
      <c r="DN12" s="610"/>
      <c r="DO12" s="610"/>
      <c r="DP12" s="611"/>
      <c r="DQ12" s="615">
        <v>172188</v>
      </c>
      <c r="DR12" s="610"/>
      <c r="DS12" s="610"/>
      <c r="DT12" s="610"/>
      <c r="DU12" s="610"/>
      <c r="DV12" s="610"/>
      <c r="DW12" s="610"/>
      <c r="DX12" s="610"/>
      <c r="DY12" s="610"/>
      <c r="DZ12" s="610"/>
      <c r="EA12" s="610"/>
      <c r="EB12" s="610"/>
      <c r="EC12" s="646"/>
    </row>
    <row r="13" spans="2:143" ht="11.25" customHeight="1" x14ac:dyDescent="0.15">
      <c r="B13" s="606" t="s">
        <v>261</v>
      </c>
      <c r="C13" s="607"/>
      <c r="D13" s="607"/>
      <c r="E13" s="607"/>
      <c r="F13" s="607"/>
      <c r="G13" s="607"/>
      <c r="H13" s="607"/>
      <c r="I13" s="607"/>
      <c r="J13" s="607"/>
      <c r="K13" s="607"/>
      <c r="L13" s="607"/>
      <c r="M13" s="607"/>
      <c r="N13" s="607"/>
      <c r="O13" s="607"/>
      <c r="P13" s="607"/>
      <c r="Q13" s="608"/>
      <c r="R13" s="609" t="s">
        <v>233</v>
      </c>
      <c r="S13" s="610"/>
      <c r="T13" s="610"/>
      <c r="U13" s="610"/>
      <c r="V13" s="610"/>
      <c r="W13" s="610"/>
      <c r="X13" s="610"/>
      <c r="Y13" s="611"/>
      <c r="Z13" s="647" t="s">
        <v>233</v>
      </c>
      <c r="AA13" s="647"/>
      <c r="AB13" s="647"/>
      <c r="AC13" s="647"/>
      <c r="AD13" s="648" t="s">
        <v>233</v>
      </c>
      <c r="AE13" s="648"/>
      <c r="AF13" s="648"/>
      <c r="AG13" s="648"/>
      <c r="AH13" s="648"/>
      <c r="AI13" s="648"/>
      <c r="AJ13" s="648"/>
      <c r="AK13" s="648"/>
      <c r="AL13" s="612" t="s">
        <v>241</v>
      </c>
      <c r="AM13" s="613"/>
      <c r="AN13" s="613"/>
      <c r="AO13" s="649"/>
      <c r="AP13" s="606" t="s">
        <v>262</v>
      </c>
      <c r="AQ13" s="607"/>
      <c r="AR13" s="607"/>
      <c r="AS13" s="607"/>
      <c r="AT13" s="607"/>
      <c r="AU13" s="607"/>
      <c r="AV13" s="607"/>
      <c r="AW13" s="607"/>
      <c r="AX13" s="607"/>
      <c r="AY13" s="607"/>
      <c r="AZ13" s="607"/>
      <c r="BA13" s="607"/>
      <c r="BB13" s="607"/>
      <c r="BC13" s="607"/>
      <c r="BD13" s="607"/>
      <c r="BE13" s="607"/>
      <c r="BF13" s="608"/>
      <c r="BG13" s="609">
        <v>496717</v>
      </c>
      <c r="BH13" s="610"/>
      <c r="BI13" s="610"/>
      <c r="BJ13" s="610"/>
      <c r="BK13" s="610"/>
      <c r="BL13" s="610"/>
      <c r="BM13" s="610"/>
      <c r="BN13" s="611"/>
      <c r="BO13" s="647">
        <v>57</v>
      </c>
      <c r="BP13" s="647"/>
      <c r="BQ13" s="647"/>
      <c r="BR13" s="647"/>
      <c r="BS13" s="648" t="s">
        <v>250</v>
      </c>
      <c r="BT13" s="648"/>
      <c r="BU13" s="648"/>
      <c r="BV13" s="648"/>
      <c r="BW13" s="648"/>
      <c r="BX13" s="648"/>
      <c r="BY13" s="648"/>
      <c r="BZ13" s="648"/>
      <c r="CA13" s="648"/>
      <c r="CB13" s="688"/>
      <c r="CD13" s="606" t="s">
        <v>263</v>
      </c>
      <c r="CE13" s="607"/>
      <c r="CF13" s="607"/>
      <c r="CG13" s="607"/>
      <c r="CH13" s="607"/>
      <c r="CI13" s="607"/>
      <c r="CJ13" s="607"/>
      <c r="CK13" s="607"/>
      <c r="CL13" s="607"/>
      <c r="CM13" s="607"/>
      <c r="CN13" s="607"/>
      <c r="CO13" s="607"/>
      <c r="CP13" s="607"/>
      <c r="CQ13" s="608"/>
      <c r="CR13" s="609">
        <v>660572</v>
      </c>
      <c r="CS13" s="610"/>
      <c r="CT13" s="610"/>
      <c r="CU13" s="610"/>
      <c r="CV13" s="610"/>
      <c r="CW13" s="610"/>
      <c r="CX13" s="610"/>
      <c r="CY13" s="611"/>
      <c r="CZ13" s="647">
        <v>6.7</v>
      </c>
      <c r="DA13" s="647"/>
      <c r="DB13" s="647"/>
      <c r="DC13" s="647"/>
      <c r="DD13" s="615">
        <v>262398</v>
      </c>
      <c r="DE13" s="610"/>
      <c r="DF13" s="610"/>
      <c r="DG13" s="610"/>
      <c r="DH13" s="610"/>
      <c r="DI13" s="610"/>
      <c r="DJ13" s="610"/>
      <c r="DK13" s="610"/>
      <c r="DL13" s="610"/>
      <c r="DM13" s="610"/>
      <c r="DN13" s="610"/>
      <c r="DO13" s="610"/>
      <c r="DP13" s="611"/>
      <c r="DQ13" s="615">
        <v>397736</v>
      </c>
      <c r="DR13" s="610"/>
      <c r="DS13" s="610"/>
      <c r="DT13" s="610"/>
      <c r="DU13" s="610"/>
      <c r="DV13" s="610"/>
      <c r="DW13" s="610"/>
      <c r="DX13" s="610"/>
      <c r="DY13" s="610"/>
      <c r="DZ13" s="610"/>
      <c r="EA13" s="610"/>
      <c r="EB13" s="610"/>
      <c r="EC13" s="646"/>
    </row>
    <row r="14" spans="2:143" ht="11.25" customHeight="1" x14ac:dyDescent="0.15">
      <c r="B14" s="606" t="s">
        <v>264</v>
      </c>
      <c r="C14" s="607"/>
      <c r="D14" s="607"/>
      <c r="E14" s="607"/>
      <c r="F14" s="607"/>
      <c r="G14" s="607"/>
      <c r="H14" s="607"/>
      <c r="I14" s="607"/>
      <c r="J14" s="607"/>
      <c r="K14" s="607"/>
      <c r="L14" s="607"/>
      <c r="M14" s="607"/>
      <c r="N14" s="607"/>
      <c r="O14" s="607"/>
      <c r="P14" s="607"/>
      <c r="Q14" s="608"/>
      <c r="R14" s="609" t="s">
        <v>241</v>
      </c>
      <c r="S14" s="610"/>
      <c r="T14" s="610"/>
      <c r="U14" s="610"/>
      <c r="V14" s="610"/>
      <c r="W14" s="610"/>
      <c r="X14" s="610"/>
      <c r="Y14" s="611"/>
      <c r="Z14" s="647" t="s">
        <v>241</v>
      </c>
      <c r="AA14" s="647"/>
      <c r="AB14" s="647"/>
      <c r="AC14" s="647"/>
      <c r="AD14" s="648" t="s">
        <v>241</v>
      </c>
      <c r="AE14" s="648"/>
      <c r="AF14" s="648"/>
      <c r="AG14" s="648"/>
      <c r="AH14" s="648"/>
      <c r="AI14" s="648"/>
      <c r="AJ14" s="648"/>
      <c r="AK14" s="648"/>
      <c r="AL14" s="612" t="s">
        <v>250</v>
      </c>
      <c r="AM14" s="613"/>
      <c r="AN14" s="613"/>
      <c r="AO14" s="649"/>
      <c r="AP14" s="606" t="s">
        <v>265</v>
      </c>
      <c r="AQ14" s="607"/>
      <c r="AR14" s="607"/>
      <c r="AS14" s="607"/>
      <c r="AT14" s="607"/>
      <c r="AU14" s="607"/>
      <c r="AV14" s="607"/>
      <c r="AW14" s="607"/>
      <c r="AX14" s="607"/>
      <c r="AY14" s="607"/>
      <c r="AZ14" s="607"/>
      <c r="BA14" s="607"/>
      <c r="BB14" s="607"/>
      <c r="BC14" s="607"/>
      <c r="BD14" s="607"/>
      <c r="BE14" s="607"/>
      <c r="BF14" s="608"/>
      <c r="BG14" s="609">
        <v>39765</v>
      </c>
      <c r="BH14" s="610"/>
      <c r="BI14" s="610"/>
      <c r="BJ14" s="610"/>
      <c r="BK14" s="610"/>
      <c r="BL14" s="610"/>
      <c r="BM14" s="610"/>
      <c r="BN14" s="611"/>
      <c r="BO14" s="647">
        <v>4.5999999999999996</v>
      </c>
      <c r="BP14" s="647"/>
      <c r="BQ14" s="647"/>
      <c r="BR14" s="647"/>
      <c r="BS14" s="648" t="s">
        <v>239</v>
      </c>
      <c r="BT14" s="648"/>
      <c r="BU14" s="648"/>
      <c r="BV14" s="648"/>
      <c r="BW14" s="648"/>
      <c r="BX14" s="648"/>
      <c r="BY14" s="648"/>
      <c r="BZ14" s="648"/>
      <c r="CA14" s="648"/>
      <c r="CB14" s="688"/>
      <c r="CD14" s="606" t="s">
        <v>266</v>
      </c>
      <c r="CE14" s="607"/>
      <c r="CF14" s="607"/>
      <c r="CG14" s="607"/>
      <c r="CH14" s="607"/>
      <c r="CI14" s="607"/>
      <c r="CJ14" s="607"/>
      <c r="CK14" s="607"/>
      <c r="CL14" s="607"/>
      <c r="CM14" s="607"/>
      <c r="CN14" s="607"/>
      <c r="CO14" s="607"/>
      <c r="CP14" s="607"/>
      <c r="CQ14" s="608"/>
      <c r="CR14" s="609">
        <v>544824</v>
      </c>
      <c r="CS14" s="610"/>
      <c r="CT14" s="610"/>
      <c r="CU14" s="610"/>
      <c r="CV14" s="610"/>
      <c r="CW14" s="610"/>
      <c r="CX14" s="610"/>
      <c r="CY14" s="611"/>
      <c r="CZ14" s="647">
        <v>5.6</v>
      </c>
      <c r="DA14" s="647"/>
      <c r="DB14" s="647"/>
      <c r="DC14" s="647"/>
      <c r="DD14" s="615">
        <v>123419</v>
      </c>
      <c r="DE14" s="610"/>
      <c r="DF14" s="610"/>
      <c r="DG14" s="610"/>
      <c r="DH14" s="610"/>
      <c r="DI14" s="610"/>
      <c r="DJ14" s="610"/>
      <c r="DK14" s="610"/>
      <c r="DL14" s="610"/>
      <c r="DM14" s="610"/>
      <c r="DN14" s="610"/>
      <c r="DO14" s="610"/>
      <c r="DP14" s="611"/>
      <c r="DQ14" s="615">
        <v>421072</v>
      </c>
      <c r="DR14" s="610"/>
      <c r="DS14" s="610"/>
      <c r="DT14" s="610"/>
      <c r="DU14" s="610"/>
      <c r="DV14" s="610"/>
      <c r="DW14" s="610"/>
      <c r="DX14" s="610"/>
      <c r="DY14" s="610"/>
      <c r="DZ14" s="610"/>
      <c r="EA14" s="610"/>
      <c r="EB14" s="610"/>
      <c r="EC14" s="646"/>
    </row>
    <row r="15" spans="2:143" ht="11.25" customHeight="1" x14ac:dyDescent="0.15">
      <c r="B15" s="606" t="s">
        <v>267</v>
      </c>
      <c r="C15" s="607"/>
      <c r="D15" s="607"/>
      <c r="E15" s="607"/>
      <c r="F15" s="607"/>
      <c r="G15" s="607"/>
      <c r="H15" s="607"/>
      <c r="I15" s="607"/>
      <c r="J15" s="607"/>
      <c r="K15" s="607"/>
      <c r="L15" s="607"/>
      <c r="M15" s="607"/>
      <c r="N15" s="607"/>
      <c r="O15" s="607"/>
      <c r="P15" s="607"/>
      <c r="Q15" s="608"/>
      <c r="R15" s="609" t="s">
        <v>233</v>
      </c>
      <c r="S15" s="610"/>
      <c r="T15" s="610"/>
      <c r="U15" s="610"/>
      <c r="V15" s="610"/>
      <c r="W15" s="610"/>
      <c r="X15" s="610"/>
      <c r="Y15" s="611"/>
      <c r="Z15" s="647" t="s">
        <v>233</v>
      </c>
      <c r="AA15" s="647"/>
      <c r="AB15" s="647"/>
      <c r="AC15" s="647"/>
      <c r="AD15" s="648" t="s">
        <v>233</v>
      </c>
      <c r="AE15" s="648"/>
      <c r="AF15" s="648"/>
      <c r="AG15" s="648"/>
      <c r="AH15" s="648"/>
      <c r="AI15" s="648"/>
      <c r="AJ15" s="648"/>
      <c r="AK15" s="648"/>
      <c r="AL15" s="612" t="s">
        <v>250</v>
      </c>
      <c r="AM15" s="613"/>
      <c r="AN15" s="613"/>
      <c r="AO15" s="649"/>
      <c r="AP15" s="606" t="s">
        <v>268</v>
      </c>
      <c r="AQ15" s="607"/>
      <c r="AR15" s="607"/>
      <c r="AS15" s="607"/>
      <c r="AT15" s="607"/>
      <c r="AU15" s="607"/>
      <c r="AV15" s="607"/>
      <c r="AW15" s="607"/>
      <c r="AX15" s="607"/>
      <c r="AY15" s="607"/>
      <c r="AZ15" s="607"/>
      <c r="BA15" s="607"/>
      <c r="BB15" s="607"/>
      <c r="BC15" s="607"/>
      <c r="BD15" s="607"/>
      <c r="BE15" s="607"/>
      <c r="BF15" s="608"/>
      <c r="BG15" s="609">
        <v>52180</v>
      </c>
      <c r="BH15" s="610"/>
      <c r="BI15" s="610"/>
      <c r="BJ15" s="610"/>
      <c r="BK15" s="610"/>
      <c r="BL15" s="610"/>
      <c r="BM15" s="610"/>
      <c r="BN15" s="611"/>
      <c r="BO15" s="647">
        <v>6</v>
      </c>
      <c r="BP15" s="647"/>
      <c r="BQ15" s="647"/>
      <c r="BR15" s="647"/>
      <c r="BS15" s="648" t="s">
        <v>241</v>
      </c>
      <c r="BT15" s="648"/>
      <c r="BU15" s="648"/>
      <c r="BV15" s="648"/>
      <c r="BW15" s="648"/>
      <c r="BX15" s="648"/>
      <c r="BY15" s="648"/>
      <c r="BZ15" s="648"/>
      <c r="CA15" s="648"/>
      <c r="CB15" s="688"/>
      <c r="CD15" s="606" t="s">
        <v>269</v>
      </c>
      <c r="CE15" s="607"/>
      <c r="CF15" s="607"/>
      <c r="CG15" s="607"/>
      <c r="CH15" s="607"/>
      <c r="CI15" s="607"/>
      <c r="CJ15" s="607"/>
      <c r="CK15" s="607"/>
      <c r="CL15" s="607"/>
      <c r="CM15" s="607"/>
      <c r="CN15" s="607"/>
      <c r="CO15" s="607"/>
      <c r="CP15" s="607"/>
      <c r="CQ15" s="608"/>
      <c r="CR15" s="609">
        <v>865379</v>
      </c>
      <c r="CS15" s="610"/>
      <c r="CT15" s="610"/>
      <c r="CU15" s="610"/>
      <c r="CV15" s="610"/>
      <c r="CW15" s="610"/>
      <c r="CX15" s="610"/>
      <c r="CY15" s="611"/>
      <c r="CZ15" s="647">
        <v>8.8000000000000007</v>
      </c>
      <c r="DA15" s="647"/>
      <c r="DB15" s="647"/>
      <c r="DC15" s="647"/>
      <c r="DD15" s="615">
        <v>83935</v>
      </c>
      <c r="DE15" s="610"/>
      <c r="DF15" s="610"/>
      <c r="DG15" s="610"/>
      <c r="DH15" s="610"/>
      <c r="DI15" s="610"/>
      <c r="DJ15" s="610"/>
      <c r="DK15" s="610"/>
      <c r="DL15" s="610"/>
      <c r="DM15" s="610"/>
      <c r="DN15" s="610"/>
      <c r="DO15" s="610"/>
      <c r="DP15" s="611"/>
      <c r="DQ15" s="615">
        <v>699991</v>
      </c>
      <c r="DR15" s="610"/>
      <c r="DS15" s="610"/>
      <c r="DT15" s="610"/>
      <c r="DU15" s="610"/>
      <c r="DV15" s="610"/>
      <c r="DW15" s="610"/>
      <c r="DX15" s="610"/>
      <c r="DY15" s="610"/>
      <c r="DZ15" s="610"/>
      <c r="EA15" s="610"/>
      <c r="EB15" s="610"/>
      <c r="EC15" s="646"/>
    </row>
    <row r="16" spans="2:143" ht="11.25" customHeight="1" x14ac:dyDescent="0.15">
      <c r="B16" s="606" t="s">
        <v>270</v>
      </c>
      <c r="C16" s="607"/>
      <c r="D16" s="607"/>
      <c r="E16" s="607"/>
      <c r="F16" s="607"/>
      <c r="G16" s="607"/>
      <c r="H16" s="607"/>
      <c r="I16" s="607"/>
      <c r="J16" s="607"/>
      <c r="K16" s="607"/>
      <c r="L16" s="607"/>
      <c r="M16" s="607"/>
      <c r="N16" s="607"/>
      <c r="O16" s="607"/>
      <c r="P16" s="607"/>
      <c r="Q16" s="608"/>
      <c r="R16" s="609">
        <v>7118</v>
      </c>
      <c r="S16" s="610"/>
      <c r="T16" s="610"/>
      <c r="U16" s="610"/>
      <c r="V16" s="610"/>
      <c r="W16" s="610"/>
      <c r="X16" s="610"/>
      <c r="Y16" s="611"/>
      <c r="Z16" s="647">
        <v>0.1</v>
      </c>
      <c r="AA16" s="647"/>
      <c r="AB16" s="647"/>
      <c r="AC16" s="647"/>
      <c r="AD16" s="648">
        <v>7118</v>
      </c>
      <c r="AE16" s="648"/>
      <c r="AF16" s="648"/>
      <c r="AG16" s="648"/>
      <c r="AH16" s="648"/>
      <c r="AI16" s="648"/>
      <c r="AJ16" s="648"/>
      <c r="AK16" s="648"/>
      <c r="AL16" s="612">
        <v>0.1</v>
      </c>
      <c r="AM16" s="613"/>
      <c r="AN16" s="613"/>
      <c r="AO16" s="649"/>
      <c r="AP16" s="606" t="s">
        <v>271</v>
      </c>
      <c r="AQ16" s="607"/>
      <c r="AR16" s="607"/>
      <c r="AS16" s="607"/>
      <c r="AT16" s="607"/>
      <c r="AU16" s="607"/>
      <c r="AV16" s="607"/>
      <c r="AW16" s="607"/>
      <c r="AX16" s="607"/>
      <c r="AY16" s="607"/>
      <c r="AZ16" s="607"/>
      <c r="BA16" s="607"/>
      <c r="BB16" s="607"/>
      <c r="BC16" s="607"/>
      <c r="BD16" s="607"/>
      <c r="BE16" s="607"/>
      <c r="BF16" s="608"/>
      <c r="BG16" s="609" t="s">
        <v>241</v>
      </c>
      <c r="BH16" s="610"/>
      <c r="BI16" s="610"/>
      <c r="BJ16" s="610"/>
      <c r="BK16" s="610"/>
      <c r="BL16" s="610"/>
      <c r="BM16" s="610"/>
      <c r="BN16" s="611"/>
      <c r="BO16" s="647" t="s">
        <v>241</v>
      </c>
      <c r="BP16" s="647"/>
      <c r="BQ16" s="647"/>
      <c r="BR16" s="647"/>
      <c r="BS16" s="648" t="s">
        <v>241</v>
      </c>
      <c r="BT16" s="648"/>
      <c r="BU16" s="648"/>
      <c r="BV16" s="648"/>
      <c r="BW16" s="648"/>
      <c r="BX16" s="648"/>
      <c r="BY16" s="648"/>
      <c r="BZ16" s="648"/>
      <c r="CA16" s="648"/>
      <c r="CB16" s="688"/>
      <c r="CD16" s="606" t="s">
        <v>272</v>
      </c>
      <c r="CE16" s="607"/>
      <c r="CF16" s="607"/>
      <c r="CG16" s="607"/>
      <c r="CH16" s="607"/>
      <c r="CI16" s="607"/>
      <c r="CJ16" s="607"/>
      <c r="CK16" s="607"/>
      <c r="CL16" s="607"/>
      <c r="CM16" s="607"/>
      <c r="CN16" s="607"/>
      <c r="CO16" s="607"/>
      <c r="CP16" s="607"/>
      <c r="CQ16" s="608"/>
      <c r="CR16" s="609">
        <v>364072</v>
      </c>
      <c r="CS16" s="610"/>
      <c r="CT16" s="610"/>
      <c r="CU16" s="610"/>
      <c r="CV16" s="610"/>
      <c r="CW16" s="610"/>
      <c r="CX16" s="610"/>
      <c r="CY16" s="611"/>
      <c r="CZ16" s="647">
        <v>3.7</v>
      </c>
      <c r="DA16" s="647"/>
      <c r="DB16" s="647"/>
      <c r="DC16" s="647"/>
      <c r="DD16" s="615" t="s">
        <v>233</v>
      </c>
      <c r="DE16" s="610"/>
      <c r="DF16" s="610"/>
      <c r="DG16" s="610"/>
      <c r="DH16" s="610"/>
      <c r="DI16" s="610"/>
      <c r="DJ16" s="610"/>
      <c r="DK16" s="610"/>
      <c r="DL16" s="610"/>
      <c r="DM16" s="610"/>
      <c r="DN16" s="610"/>
      <c r="DO16" s="610"/>
      <c r="DP16" s="611"/>
      <c r="DQ16" s="615">
        <v>202994</v>
      </c>
      <c r="DR16" s="610"/>
      <c r="DS16" s="610"/>
      <c r="DT16" s="610"/>
      <c r="DU16" s="610"/>
      <c r="DV16" s="610"/>
      <c r="DW16" s="610"/>
      <c r="DX16" s="610"/>
      <c r="DY16" s="610"/>
      <c r="DZ16" s="610"/>
      <c r="EA16" s="610"/>
      <c r="EB16" s="610"/>
      <c r="EC16" s="646"/>
    </row>
    <row r="17" spans="2:133" ht="11.25" customHeight="1" x14ac:dyDescent="0.15">
      <c r="B17" s="606" t="s">
        <v>273</v>
      </c>
      <c r="C17" s="607"/>
      <c r="D17" s="607"/>
      <c r="E17" s="607"/>
      <c r="F17" s="607"/>
      <c r="G17" s="607"/>
      <c r="H17" s="607"/>
      <c r="I17" s="607"/>
      <c r="J17" s="607"/>
      <c r="K17" s="607"/>
      <c r="L17" s="607"/>
      <c r="M17" s="607"/>
      <c r="N17" s="607"/>
      <c r="O17" s="607"/>
      <c r="P17" s="607"/>
      <c r="Q17" s="608"/>
      <c r="R17" s="609">
        <v>10621</v>
      </c>
      <c r="S17" s="610"/>
      <c r="T17" s="610"/>
      <c r="U17" s="610"/>
      <c r="V17" s="610"/>
      <c r="W17" s="610"/>
      <c r="X17" s="610"/>
      <c r="Y17" s="611"/>
      <c r="Z17" s="647">
        <v>0.1</v>
      </c>
      <c r="AA17" s="647"/>
      <c r="AB17" s="647"/>
      <c r="AC17" s="647"/>
      <c r="AD17" s="648">
        <v>10621</v>
      </c>
      <c r="AE17" s="648"/>
      <c r="AF17" s="648"/>
      <c r="AG17" s="648"/>
      <c r="AH17" s="648"/>
      <c r="AI17" s="648"/>
      <c r="AJ17" s="648"/>
      <c r="AK17" s="648"/>
      <c r="AL17" s="612">
        <v>0.2</v>
      </c>
      <c r="AM17" s="613"/>
      <c r="AN17" s="613"/>
      <c r="AO17" s="649"/>
      <c r="AP17" s="606" t="s">
        <v>274</v>
      </c>
      <c r="AQ17" s="607"/>
      <c r="AR17" s="607"/>
      <c r="AS17" s="607"/>
      <c r="AT17" s="607"/>
      <c r="AU17" s="607"/>
      <c r="AV17" s="607"/>
      <c r="AW17" s="607"/>
      <c r="AX17" s="607"/>
      <c r="AY17" s="607"/>
      <c r="AZ17" s="607"/>
      <c r="BA17" s="607"/>
      <c r="BB17" s="607"/>
      <c r="BC17" s="607"/>
      <c r="BD17" s="607"/>
      <c r="BE17" s="607"/>
      <c r="BF17" s="608"/>
      <c r="BG17" s="609" t="s">
        <v>241</v>
      </c>
      <c r="BH17" s="610"/>
      <c r="BI17" s="610"/>
      <c r="BJ17" s="610"/>
      <c r="BK17" s="610"/>
      <c r="BL17" s="610"/>
      <c r="BM17" s="610"/>
      <c r="BN17" s="611"/>
      <c r="BO17" s="647" t="s">
        <v>233</v>
      </c>
      <c r="BP17" s="647"/>
      <c r="BQ17" s="647"/>
      <c r="BR17" s="647"/>
      <c r="BS17" s="648" t="s">
        <v>233</v>
      </c>
      <c r="BT17" s="648"/>
      <c r="BU17" s="648"/>
      <c r="BV17" s="648"/>
      <c r="BW17" s="648"/>
      <c r="BX17" s="648"/>
      <c r="BY17" s="648"/>
      <c r="BZ17" s="648"/>
      <c r="CA17" s="648"/>
      <c r="CB17" s="688"/>
      <c r="CD17" s="606" t="s">
        <v>275</v>
      </c>
      <c r="CE17" s="607"/>
      <c r="CF17" s="607"/>
      <c r="CG17" s="607"/>
      <c r="CH17" s="607"/>
      <c r="CI17" s="607"/>
      <c r="CJ17" s="607"/>
      <c r="CK17" s="607"/>
      <c r="CL17" s="607"/>
      <c r="CM17" s="607"/>
      <c r="CN17" s="607"/>
      <c r="CO17" s="607"/>
      <c r="CP17" s="607"/>
      <c r="CQ17" s="608"/>
      <c r="CR17" s="609">
        <v>825487</v>
      </c>
      <c r="CS17" s="610"/>
      <c r="CT17" s="610"/>
      <c r="CU17" s="610"/>
      <c r="CV17" s="610"/>
      <c r="CW17" s="610"/>
      <c r="CX17" s="610"/>
      <c r="CY17" s="611"/>
      <c r="CZ17" s="647">
        <v>8.4</v>
      </c>
      <c r="DA17" s="647"/>
      <c r="DB17" s="647"/>
      <c r="DC17" s="647"/>
      <c r="DD17" s="615" t="s">
        <v>233</v>
      </c>
      <c r="DE17" s="610"/>
      <c r="DF17" s="610"/>
      <c r="DG17" s="610"/>
      <c r="DH17" s="610"/>
      <c r="DI17" s="610"/>
      <c r="DJ17" s="610"/>
      <c r="DK17" s="610"/>
      <c r="DL17" s="610"/>
      <c r="DM17" s="610"/>
      <c r="DN17" s="610"/>
      <c r="DO17" s="610"/>
      <c r="DP17" s="611"/>
      <c r="DQ17" s="615">
        <v>814447</v>
      </c>
      <c r="DR17" s="610"/>
      <c r="DS17" s="610"/>
      <c r="DT17" s="610"/>
      <c r="DU17" s="610"/>
      <c r="DV17" s="610"/>
      <c r="DW17" s="610"/>
      <c r="DX17" s="610"/>
      <c r="DY17" s="610"/>
      <c r="DZ17" s="610"/>
      <c r="EA17" s="610"/>
      <c r="EB17" s="610"/>
      <c r="EC17" s="646"/>
    </row>
    <row r="18" spans="2:133" ht="11.25" customHeight="1" x14ac:dyDescent="0.15">
      <c r="B18" s="606" t="s">
        <v>276</v>
      </c>
      <c r="C18" s="607"/>
      <c r="D18" s="607"/>
      <c r="E18" s="607"/>
      <c r="F18" s="607"/>
      <c r="G18" s="607"/>
      <c r="H18" s="607"/>
      <c r="I18" s="607"/>
      <c r="J18" s="607"/>
      <c r="K18" s="607"/>
      <c r="L18" s="607"/>
      <c r="M18" s="607"/>
      <c r="N18" s="607"/>
      <c r="O18" s="607"/>
      <c r="P18" s="607"/>
      <c r="Q18" s="608"/>
      <c r="R18" s="609">
        <v>2476</v>
      </c>
      <c r="S18" s="610"/>
      <c r="T18" s="610"/>
      <c r="U18" s="610"/>
      <c r="V18" s="610"/>
      <c r="W18" s="610"/>
      <c r="X18" s="610"/>
      <c r="Y18" s="611"/>
      <c r="Z18" s="647">
        <v>0</v>
      </c>
      <c r="AA18" s="647"/>
      <c r="AB18" s="647"/>
      <c r="AC18" s="647"/>
      <c r="AD18" s="648">
        <v>2476</v>
      </c>
      <c r="AE18" s="648"/>
      <c r="AF18" s="648"/>
      <c r="AG18" s="648"/>
      <c r="AH18" s="648"/>
      <c r="AI18" s="648"/>
      <c r="AJ18" s="648"/>
      <c r="AK18" s="648"/>
      <c r="AL18" s="612">
        <v>0</v>
      </c>
      <c r="AM18" s="613"/>
      <c r="AN18" s="613"/>
      <c r="AO18" s="649"/>
      <c r="AP18" s="606" t="s">
        <v>277</v>
      </c>
      <c r="AQ18" s="607"/>
      <c r="AR18" s="607"/>
      <c r="AS18" s="607"/>
      <c r="AT18" s="607"/>
      <c r="AU18" s="607"/>
      <c r="AV18" s="607"/>
      <c r="AW18" s="607"/>
      <c r="AX18" s="607"/>
      <c r="AY18" s="607"/>
      <c r="AZ18" s="607"/>
      <c r="BA18" s="607"/>
      <c r="BB18" s="607"/>
      <c r="BC18" s="607"/>
      <c r="BD18" s="607"/>
      <c r="BE18" s="607"/>
      <c r="BF18" s="608"/>
      <c r="BG18" s="609" t="s">
        <v>241</v>
      </c>
      <c r="BH18" s="610"/>
      <c r="BI18" s="610"/>
      <c r="BJ18" s="610"/>
      <c r="BK18" s="610"/>
      <c r="BL18" s="610"/>
      <c r="BM18" s="610"/>
      <c r="BN18" s="611"/>
      <c r="BO18" s="647" t="s">
        <v>241</v>
      </c>
      <c r="BP18" s="647"/>
      <c r="BQ18" s="647"/>
      <c r="BR18" s="647"/>
      <c r="BS18" s="648" t="s">
        <v>241</v>
      </c>
      <c r="BT18" s="648"/>
      <c r="BU18" s="648"/>
      <c r="BV18" s="648"/>
      <c r="BW18" s="648"/>
      <c r="BX18" s="648"/>
      <c r="BY18" s="648"/>
      <c r="BZ18" s="648"/>
      <c r="CA18" s="648"/>
      <c r="CB18" s="688"/>
      <c r="CD18" s="606" t="s">
        <v>278</v>
      </c>
      <c r="CE18" s="607"/>
      <c r="CF18" s="607"/>
      <c r="CG18" s="607"/>
      <c r="CH18" s="607"/>
      <c r="CI18" s="607"/>
      <c r="CJ18" s="607"/>
      <c r="CK18" s="607"/>
      <c r="CL18" s="607"/>
      <c r="CM18" s="607"/>
      <c r="CN18" s="607"/>
      <c r="CO18" s="607"/>
      <c r="CP18" s="607"/>
      <c r="CQ18" s="608"/>
      <c r="CR18" s="609" t="s">
        <v>241</v>
      </c>
      <c r="CS18" s="610"/>
      <c r="CT18" s="610"/>
      <c r="CU18" s="610"/>
      <c r="CV18" s="610"/>
      <c r="CW18" s="610"/>
      <c r="CX18" s="610"/>
      <c r="CY18" s="611"/>
      <c r="CZ18" s="647" t="s">
        <v>233</v>
      </c>
      <c r="DA18" s="647"/>
      <c r="DB18" s="647"/>
      <c r="DC18" s="647"/>
      <c r="DD18" s="615" t="s">
        <v>233</v>
      </c>
      <c r="DE18" s="610"/>
      <c r="DF18" s="610"/>
      <c r="DG18" s="610"/>
      <c r="DH18" s="610"/>
      <c r="DI18" s="610"/>
      <c r="DJ18" s="610"/>
      <c r="DK18" s="610"/>
      <c r="DL18" s="610"/>
      <c r="DM18" s="610"/>
      <c r="DN18" s="610"/>
      <c r="DO18" s="610"/>
      <c r="DP18" s="611"/>
      <c r="DQ18" s="615" t="s">
        <v>142</v>
      </c>
      <c r="DR18" s="610"/>
      <c r="DS18" s="610"/>
      <c r="DT18" s="610"/>
      <c r="DU18" s="610"/>
      <c r="DV18" s="610"/>
      <c r="DW18" s="610"/>
      <c r="DX18" s="610"/>
      <c r="DY18" s="610"/>
      <c r="DZ18" s="610"/>
      <c r="EA18" s="610"/>
      <c r="EB18" s="610"/>
      <c r="EC18" s="646"/>
    </row>
    <row r="19" spans="2:133" ht="11.25" customHeight="1" x14ac:dyDescent="0.15">
      <c r="B19" s="606" t="s">
        <v>279</v>
      </c>
      <c r="C19" s="607"/>
      <c r="D19" s="607"/>
      <c r="E19" s="607"/>
      <c r="F19" s="607"/>
      <c r="G19" s="607"/>
      <c r="H19" s="607"/>
      <c r="I19" s="607"/>
      <c r="J19" s="607"/>
      <c r="K19" s="607"/>
      <c r="L19" s="607"/>
      <c r="M19" s="607"/>
      <c r="N19" s="607"/>
      <c r="O19" s="607"/>
      <c r="P19" s="607"/>
      <c r="Q19" s="608"/>
      <c r="R19" s="609">
        <v>2476</v>
      </c>
      <c r="S19" s="610"/>
      <c r="T19" s="610"/>
      <c r="U19" s="610"/>
      <c r="V19" s="610"/>
      <c r="W19" s="610"/>
      <c r="X19" s="610"/>
      <c r="Y19" s="611"/>
      <c r="Z19" s="647">
        <v>0</v>
      </c>
      <c r="AA19" s="647"/>
      <c r="AB19" s="647"/>
      <c r="AC19" s="647"/>
      <c r="AD19" s="648">
        <v>2476</v>
      </c>
      <c r="AE19" s="648"/>
      <c r="AF19" s="648"/>
      <c r="AG19" s="648"/>
      <c r="AH19" s="648"/>
      <c r="AI19" s="648"/>
      <c r="AJ19" s="648"/>
      <c r="AK19" s="648"/>
      <c r="AL19" s="612">
        <v>0</v>
      </c>
      <c r="AM19" s="613"/>
      <c r="AN19" s="613"/>
      <c r="AO19" s="649"/>
      <c r="AP19" s="606" t="s">
        <v>280</v>
      </c>
      <c r="AQ19" s="607"/>
      <c r="AR19" s="607"/>
      <c r="AS19" s="607"/>
      <c r="AT19" s="607"/>
      <c r="AU19" s="607"/>
      <c r="AV19" s="607"/>
      <c r="AW19" s="607"/>
      <c r="AX19" s="607"/>
      <c r="AY19" s="607"/>
      <c r="AZ19" s="607"/>
      <c r="BA19" s="607"/>
      <c r="BB19" s="607"/>
      <c r="BC19" s="607"/>
      <c r="BD19" s="607"/>
      <c r="BE19" s="607"/>
      <c r="BF19" s="608"/>
      <c r="BG19" s="609">
        <v>371</v>
      </c>
      <c r="BH19" s="610"/>
      <c r="BI19" s="610"/>
      <c r="BJ19" s="610"/>
      <c r="BK19" s="610"/>
      <c r="BL19" s="610"/>
      <c r="BM19" s="610"/>
      <c r="BN19" s="611"/>
      <c r="BO19" s="647">
        <v>0</v>
      </c>
      <c r="BP19" s="647"/>
      <c r="BQ19" s="647"/>
      <c r="BR19" s="647"/>
      <c r="BS19" s="648" t="s">
        <v>233</v>
      </c>
      <c r="BT19" s="648"/>
      <c r="BU19" s="648"/>
      <c r="BV19" s="648"/>
      <c r="BW19" s="648"/>
      <c r="BX19" s="648"/>
      <c r="BY19" s="648"/>
      <c r="BZ19" s="648"/>
      <c r="CA19" s="648"/>
      <c r="CB19" s="688"/>
      <c r="CD19" s="606" t="s">
        <v>281</v>
      </c>
      <c r="CE19" s="607"/>
      <c r="CF19" s="607"/>
      <c r="CG19" s="607"/>
      <c r="CH19" s="607"/>
      <c r="CI19" s="607"/>
      <c r="CJ19" s="607"/>
      <c r="CK19" s="607"/>
      <c r="CL19" s="607"/>
      <c r="CM19" s="607"/>
      <c r="CN19" s="607"/>
      <c r="CO19" s="607"/>
      <c r="CP19" s="607"/>
      <c r="CQ19" s="608"/>
      <c r="CR19" s="609" t="s">
        <v>250</v>
      </c>
      <c r="CS19" s="610"/>
      <c r="CT19" s="610"/>
      <c r="CU19" s="610"/>
      <c r="CV19" s="610"/>
      <c r="CW19" s="610"/>
      <c r="CX19" s="610"/>
      <c r="CY19" s="611"/>
      <c r="CZ19" s="647" t="s">
        <v>233</v>
      </c>
      <c r="DA19" s="647"/>
      <c r="DB19" s="647"/>
      <c r="DC19" s="647"/>
      <c r="DD19" s="615" t="s">
        <v>233</v>
      </c>
      <c r="DE19" s="610"/>
      <c r="DF19" s="610"/>
      <c r="DG19" s="610"/>
      <c r="DH19" s="610"/>
      <c r="DI19" s="610"/>
      <c r="DJ19" s="610"/>
      <c r="DK19" s="610"/>
      <c r="DL19" s="610"/>
      <c r="DM19" s="610"/>
      <c r="DN19" s="610"/>
      <c r="DO19" s="610"/>
      <c r="DP19" s="611"/>
      <c r="DQ19" s="615" t="s">
        <v>233</v>
      </c>
      <c r="DR19" s="610"/>
      <c r="DS19" s="610"/>
      <c r="DT19" s="610"/>
      <c r="DU19" s="610"/>
      <c r="DV19" s="610"/>
      <c r="DW19" s="610"/>
      <c r="DX19" s="610"/>
      <c r="DY19" s="610"/>
      <c r="DZ19" s="610"/>
      <c r="EA19" s="610"/>
      <c r="EB19" s="610"/>
      <c r="EC19" s="646"/>
    </row>
    <row r="20" spans="2:133" ht="11.25" customHeight="1" x14ac:dyDescent="0.15">
      <c r="B20" s="676" t="s">
        <v>282</v>
      </c>
      <c r="C20" s="677"/>
      <c r="D20" s="677"/>
      <c r="E20" s="677"/>
      <c r="F20" s="677"/>
      <c r="G20" s="677"/>
      <c r="H20" s="677"/>
      <c r="I20" s="677"/>
      <c r="J20" s="677"/>
      <c r="K20" s="677"/>
      <c r="L20" s="677"/>
      <c r="M20" s="677"/>
      <c r="N20" s="677"/>
      <c r="O20" s="677"/>
      <c r="P20" s="677"/>
      <c r="Q20" s="678"/>
      <c r="R20" s="609" t="s">
        <v>233</v>
      </c>
      <c r="S20" s="610"/>
      <c r="T20" s="610"/>
      <c r="U20" s="610"/>
      <c r="V20" s="610"/>
      <c r="W20" s="610"/>
      <c r="X20" s="610"/>
      <c r="Y20" s="611"/>
      <c r="Z20" s="647" t="s">
        <v>233</v>
      </c>
      <c r="AA20" s="647"/>
      <c r="AB20" s="647"/>
      <c r="AC20" s="647"/>
      <c r="AD20" s="648" t="s">
        <v>233</v>
      </c>
      <c r="AE20" s="648"/>
      <c r="AF20" s="648"/>
      <c r="AG20" s="648"/>
      <c r="AH20" s="648"/>
      <c r="AI20" s="648"/>
      <c r="AJ20" s="648"/>
      <c r="AK20" s="648"/>
      <c r="AL20" s="612" t="s">
        <v>241</v>
      </c>
      <c r="AM20" s="613"/>
      <c r="AN20" s="613"/>
      <c r="AO20" s="649"/>
      <c r="AP20" s="606" t="s">
        <v>283</v>
      </c>
      <c r="AQ20" s="607"/>
      <c r="AR20" s="607"/>
      <c r="AS20" s="607"/>
      <c r="AT20" s="607"/>
      <c r="AU20" s="607"/>
      <c r="AV20" s="607"/>
      <c r="AW20" s="607"/>
      <c r="AX20" s="607"/>
      <c r="AY20" s="607"/>
      <c r="AZ20" s="607"/>
      <c r="BA20" s="607"/>
      <c r="BB20" s="607"/>
      <c r="BC20" s="607"/>
      <c r="BD20" s="607"/>
      <c r="BE20" s="607"/>
      <c r="BF20" s="608"/>
      <c r="BG20" s="609">
        <v>371</v>
      </c>
      <c r="BH20" s="610"/>
      <c r="BI20" s="610"/>
      <c r="BJ20" s="610"/>
      <c r="BK20" s="610"/>
      <c r="BL20" s="610"/>
      <c r="BM20" s="610"/>
      <c r="BN20" s="611"/>
      <c r="BO20" s="647">
        <v>0</v>
      </c>
      <c r="BP20" s="647"/>
      <c r="BQ20" s="647"/>
      <c r="BR20" s="647"/>
      <c r="BS20" s="648" t="s">
        <v>233</v>
      </c>
      <c r="BT20" s="648"/>
      <c r="BU20" s="648"/>
      <c r="BV20" s="648"/>
      <c r="BW20" s="648"/>
      <c r="BX20" s="648"/>
      <c r="BY20" s="648"/>
      <c r="BZ20" s="648"/>
      <c r="CA20" s="648"/>
      <c r="CB20" s="688"/>
      <c r="CD20" s="606" t="s">
        <v>284</v>
      </c>
      <c r="CE20" s="607"/>
      <c r="CF20" s="607"/>
      <c r="CG20" s="607"/>
      <c r="CH20" s="607"/>
      <c r="CI20" s="607"/>
      <c r="CJ20" s="607"/>
      <c r="CK20" s="607"/>
      <c r="CL20" s="607"/>
      <c r="CM20" s="607"/>
      <c r="CN20" s="607"/>
      <c r="CO20" s="607"/>
      <c r="CP20" s="607"/>
      <c r="CQ20" s="608"/>
      <c r="CR20" s="609">
        <v>9802485</v>
      </c>
      <c r="CS20" s="610"/>
      <c r="CT20" s="610"/>
      <c r="CU20" s="610"/>
      <c r="CV20" s="610"/>
      <c r="CW20" s="610"/>
      <c r="CX20" s="610"/>
      <c r="CY20" s="611"/>
      <c r="CZ20" s="647">
        <v>100</v>
      </c>
      <c r="DA20" s="647"/>
      <c r="DB20" s="647"/>
      <c r="DC20" s="647"/>
      <c r="DD20" s="615">
        <v>933606</v>
      </c>
      <c r="DE20" s="610"/>
      <c r="DF20" s="610"/>
      <c r="DG20" s="610"/>
      <c r="DH20" s="610"/>
      <c r="DI20" s="610"/>
      <c r="DJ20" s="610"/>
      <c r="DK20" s="610"/>
      <c r="DL20" s="610"/>
      <c r="DM20" s="610"/>
      <c r="DN20" s="610"/>
      <c r="DO20" s="610"/>
      <c r="DP20" s="611"/>
      <c r="DQ20" s="615">
        <v>6916275</v>
      </c>
      <c r="DR20" s="610"/>
      <c r="DS20" s="610"/>
      <c r="DT20" s="610"/>
      <c r="DU20" s="610"/>
      <c r="DV20" s="610"/>
      <c r="DW20" s="610"/>
      <c r="DX20" s="610"/>
      <c r="DY20" s="610"/>
      <c r="DZ20" s="610"/>
      <c r="EA20" s="610"/>
      <c r="EB20" s="610"/>
      <c r="EC20" s="646"/>
    </row>
    <row r="21" spans="2:133" ht="11.25" customHeight="1" x14ac:dyDescent="0.15">
      <c r="B21" s="606" t="s">
        <v>285</v>
      </c>
      <c r="C21" s="607"/>
      <c r="D21" s="607"/>
      <c r="E21" s="607"/>
      <c r="F21" s="607"/>
      <c r="G21" s="607"/>
      <c r="H21" s="607"/>
      <c r="I21" s="607"/>
      <c r="J21" s="607"/>
      <c r="K21" s="607"/>
      <c r="L21" s="607"/>
      <c r="M21" s="607"/>
      <c r="N21" s="607"/>
      <c r="O21" s="607"/>
      <c r="P21" s="607"/>
      <c r="Q21" s="608"/>
      <c r="R21" s="609">
        <v>5044679</v>
      </c>
      <c r="S21" s="610"/>
      <c r="T21" s="610"/>
      <c r="U21" s="610"/>
      <c r="V21" s="610"/>
      <c r="W21" s="610"/>
      <c r="X21" s="610"/>
      <c r="Y21" s="611"/>
      <c r="Z21" s="647">
        <v>46</v>
      </c>
      <c r="AA21" s="647"/>
      <c r="AB21" s="647"/>
      <c r="AC21" s="647"/>
      <c r="AD21" s="648">
        <v>4421126</v>
      </c>
      <c r="AE21" s="648"/>
      <c r="AF21" s="648"/>
      <c r="AG21" s="648"/>
      <c r="AH21" s="648"/>
      <c r="AI21" s="648"/>
      <c r="AJ21" s="648"/>
      <c r="AK21" s="648"/>
      <c r="AL21" s="612">
        <v>75.2</v>
      </c>
      <c r="AM21" s="613"/>
      <c r="AN21" s="613"/>
      <c r="AO21" s="649"/>
      <c r="AP21" s="606" t="s">
        <v>286</v>
      </c>
      <c r="AQ21" s="686"/>
      <c r="AR21" s="686"/>
      <c r="AS21" s="686"/>
      <c r="AT21" s="686"/>
      <c r="AU21" s="686"/>
      <c r="AV21" s="686"/>
      <c r="AW21" s="686"/>
      <c r="AX21" s="686"/>
      <c r="AY21" s="686"/>
      <c r="AZ21" s="686"/>
      <c r="BA21" s="686"/>
      <c r="BB21" s="686"/>
      <c r="BC21" s="686"/>
      <c r="BD21" s="686"/>
      <c r="BE21" s="686"/>
      <c r="BF21" s="687"/>
      <c r="BG21" s="609">
        <v>371</v>
      </c>
      <c r="BH21" s="610"/>
      <c r="BI21" s="610"/>
      <c r="BJ21" s="610"/>
      <c r="BK21" s="610"/>
      <c r="BL21" s="610"/>
      <c r="BM21" s="610"/>
      <c r="BN21" s="611"/>
      <c r="BO21" s="647">
        <v>0</v>
      </c>
      <c r="BP21" s="647"/>
      <c r="BQ21" s="647"/>
      <c r="BR21" s="647"/>
      <c r="BS21" s="648" t="s">
        <v>233</v>
      </c>
      <c r="BT21" s="648"/>
      <c r="BU21" s="648"/>
      <c r="BV21" s="648"/>
      <c r="BW21" s="648"/>
      <c r="BX21" s="648"/>
      <c r="BY21" s="648"/>
      <c r="BZ21" s="648"/>
      <c r="CA21" s="648"/>
      <c r="CB21" s="688"/>
      <c r="CD21" s="590"/>
      <c r="CE21" s="591"/>
      <c r="CF21" s="591"/>
      <c r="CG21" s="591"/>
      <c r="CH21" s="591"/>
      <c r="CI21" s="591"/>
      <c r="CJ21" s="591"/>
      <c r="CK21" s="591"/>
      <c r="CL21" s="591"/>
      <c r="CM21" s="591"/>
      <c r="CN21" s="591"/>
      <c r="CO21" s="591"/>
      <c r="CP21" s="591"/>
      <c r="CQ21" s="592"/>
      <c r="CR21" s="694"/>
      <c r="CS21" s="695"/>
      <c r="CT21" s="695"/>
      <c r="CU21" s="695"/>
      <c r="CV21" s="695"/>
      <c r="CW21" s="695"/>
      <c r="CX21" s="695"/>
      <c r="CY21" s="696"/>
      <c r="CZ21" s="697"/>
      <c r="DA21" s="697"/>
      <c r="DB21" s="697"/>
      <c r="DC21" s="697"/>
      <c r="DD21" s="698"/>
      <c r="DE21" s="695"/>
      <c r="DF21" s="695"/>
      <c r="DG21" s="695"/>
      <c r="DH21" s="695"/>
      <c r="DI21" s="695"/>
      <c r="DJ21" s="695"/>
      <c r="DK21" s="695"/>
      <c r="DL21" s="695"/>
      <c r="DM21" s="695"/>
      <c r="DN21" s="695"/>
      <c r="DO21" s="695"/>
      <c r="DP21" s="696"/>
      <c r="DQ21" s="698"/>
      <c r="DR21" s="695"/>
      <c r="DS21" s="695"/>
      <c r="DT21" s="695"/>
      <c r="DU21" s="695"/>
      <c r="DV21" s="695"/>
      <c r="DW21" s="695"/>
      <c r="DX21" s="695"/>
      <c r="DY21" s="695"/>
      <c r="DZ21" s="695"/>
      <c r="EA21" s="695"/>
      <c r="EB21" s="695"/>
      <c r="EC21" s="702"/>
    </row>
    <row r="22" spans="2:133" ht="11.25" customHeight="1" x14ac:dyDescent="0.15">
      <c r="B22" s="606" t="s">
        <v>287</v>
      </c>
      <c r="C22" s="607"/>
      <c r="D22" s="607"/>
      <c r="E22" s="607"/>
      <c r="F22" s="607"/>
      <c r="G22" s="607"/>
      <c r="H22" s="607"/>
      <c r="I22" s="607"/>
      <c r="J22" s="607"/>
      <c r="K22" s="607"/>
      <c r="L22" s="607"/>
      <c r="M22" s="607"/>
      <c r="N22" s="607"/>
      <c r="O22" s="607"/>
      <c r="P22" s="607"/>
      <c r="Q22" s="608"/>
      <c r="R22" s="609">
        <v>4421126</v>
      </c>
      <c r="S22" s="610"/>
      <c r="T22" s="610"/>
      <c r="U22" s="610"/>
      <c r="V22" s="610"/>
      <c r="W22" s="610"/>
      <c r="X22" s="610"/>
      <c r="Y22" s="611"/>
      <c r="Z22" s="647">
        <v>40.299999999999997</v>
      </c>
      <c r="AA22" s="647"/>
      <c r="AB22" s="647"/>
      <c r="AC22" s="647"/>
      <c r="AD22" s="648">
        <v>4421126</v>
      </c>
      <c r="AE22" s="648"/>
      <c r="AF22" s="648"/>
      <c r="AG22" s="648"/>
      <c r="AH22" s="648"/>
      <c r="AI22" s="648"/>
      <c r="AJ22" s="648"/>
      <c r="AK22" s="648"/>
      <c r="AL22" s="612">
        <v>75.2</v>
      </c>
      <c r="AM22" s="613"/>
      <c r="AN22" s="613"/>
      <c r="AO22" s="649"/>
      <c r="AP22" s="606" t="s">
        <v>288</v>
      </c>
      <c r="AQ22" s="686"/>
      <c r="AR22" s="686"/>
      <c r="AS22" s="686"/>
      <c r="AT22" s="686"/>
      <c r="AU22" s="686"/>
      <c r="AV22" s="686"/>
      <c r="AW22" s="686"/>
      <c r="AX22" s="686"/>
      <c r="AY22" s="686"/>
      <c r="AZ22" s="686"/>
      <c r="BA22" s="686"/>
      <c r="BB22" s="686"/>
      <c r="BC22" s="686"/>
      <c r="BD22" s="686"/>
      <c r="BE22" s="686"/>
      <c r="BF22" s="687"/>
      <c r="BG22" s="609" t="s">
        <v>233</v>
      </c>
      <c r="BH22" s="610"/>
      <c r="BI22" s="610"/>
      <c r="BJ22" s="610"/>
      <c r="BK22" s="610"/>
      <c r="BL22" s="610"/>
      <c r="BM22" s="610"/>
      <c r="BN22" s="611"/>
      <c r="BO22" s="647" t="s">
        <v>233</v>
      </c>
      <c r="BP22" s="647"/>
      <c r="BQ22" s="647"/>
      <c r="BR22" s="647"/>
      <c r="BS22" s="648" t="s">
        <v>233</v>
      </c>
      <c r="BT22" s="648"/>
      <c r="BU22" s="648"/>
      <c r="BV22" s="648"/>
      <c r="BW22" s="648"/>
      <c r="BX22" s="648"/>
      <c r="BY22" s="648"/>
      <c r="BZ22" s="648"/>
      <c r="CA22" s="648"/>
      <c r="CB22" s="688"/>
      <c r="CD22" s="661" t="s">
        <v>289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06" t="s">
        <v>290</v>
      </c>
      <c r="C23" s="607"/>
      <c r="D23" s="607"/>
      <c r="E23" s="607"/>
      <c r="F23" s="607"/>
      <c r="G23" s="607"/>
      <c r="H23" s="607"/>
      <c r="I23" s="607"/>
      <c r="J23" s="607"/>
      <c r="K23" s="607"/>
      <c r="L23" s="607"/>
      <c r="M23" s="607"/>
      <c r="N23" s="607"/>
      <c r="O23" s="607"/>
      <c r="P23" s="607"/>
      <c r="Q23" s="608"/>
      <c r="R23" s="609">
        <v>623553</v>
      </c>
      <c r="S23" s="610"/>
      <c r="T23" s="610"/>
      <c r="U23" s="610"/>
      <c r="V23" s="610"/>
      <c r="W23" s="610"/>
      <c r="X23" s="610"/>
      <c r="Y23" s="611"/>
      <c r="Z23" s="647">
        <v>5.7</v>
      </c>
      <c r="AA23" s="647"/>
      <c r="AB23" s="647"/>
      <c r="AC23" s="647"/>
      <c r="AD23" s="648" t="s">
        <v>241</v>
      </c>
      <c r="AE23" s="648"/>
      <c r="AF23" s="648"/>
      <c r="AG23" s="648"/>
      <c r="AH23" s="648"/>
      <c r="AI23" s="648"/>
      <c r="AJ23" s="648"/>
      <c r="AK23" s="648"/>
      <c r="AL23" s="612" t="s">
        <v>241</v>
      </c>
      <c r="AM23" s="613"/>
      <c r="AN23" s="613"/>
      <c r="AO23" s="649"/>
      <c r="AP23" s="606" t="s">
        <v>291</v>
      </c>
      <c r="AQ23" s="686"/>
      <c r="AR23" s="686"/>
      <c r="AS23" s="686"/>
      <c r="AT23" s="686"/>
      <c r="AU23" s="686"/>
      <c r="AV23" s="686"/>
      <c r="AW23" s="686"/>
      <c r="AX23" s="686"/>
      <c r="AY23" s="686"/>
      <c r="AZ23" s="686"/>
      <c r="BA23" s="686"/>
      <c r="BB23" s="686"/>
      <c r="BC23" s="686"/>
      <c r="BD23" s="686"/>
      <c r="BE23" s="686"/>
      <c r="BF23" s="687"/>
      <c r="BG23" s="609" t="s">
        <v>233</v>
      </c>
      <c r="BH23" s="610"/>
      <c r="BI23" s="610"/>
      <c r="BJ23" s="610"/>
      <c r="BK23" s="610"/>
      <c r="BL23" s="610"/>
      <c r="BM23" s="610"/>
      <c r="BN23" s="611"/>
      <c r="BO23" s="647" t="s">
        <v>233</v>
      </c>
      <c r="BP23" s="647"/>
      <c r="BQ23" s="647"/>
      <c r="BR23" s="647"/>
      <c r="BS23" s="648" t="s">
        <v>241</v>
      </c>
      <c r="BT23" s="648"/>
      <c r="BU23" s="648"/>
      <c r="BV23" s="648"/>
      <c r="BW23" s="648"/>
      <c r="BX23" s="648"/>
      <c r="BY23" s="648"/>
      <c r="BZ23" s="648"/>
      <c r="CA23" s="648"/>
      <c r="CB23" s="688"/>
      <c r="CD23" s="661" t="s">
        <v>227</v>
      </c>
      <c r="CE23" s="662"/>
      <c r="CF23" s="662"/>
      <c r="CG23" s="662"/>
      <c r="CH23" s="662"/>
      <c r="CI23" s="662"/>
      <c r="CJ23" s="662"/>
      <c r="CK23" s="662"/>
      <c r="CL23" s="662"/>
      <c r="CM23" s="662"/>
      <c r="CN23" s="662"/>
      <c r="CO23" s="662"/>
      <c r="CP23" s="662"/>
      <c r="CQ23" s="663"/>
      <c r="CR23" s="661" t="s">
        <v>292</v>
      </c>
      <c r="CS23" s="662"/>
      <c r="CT23" s="662"/>
      <c r="CU23" s="662"/>
      <c r="CV23" s="662"/>
      <c r="CW23" s="662"/>
      <c r="CX23" s="662"/>
      <c r="CY23" s="663"/>
      <c r="CZ23" s="661" t="s">
        <v>293</v>
      </c>
      <c r="DA23" s="662"/>
      <c r="DB23" s="662"/>
      <c r="DC23" s="663"/>
      <c r="DD23" s="661" t="s">
        <v>294</v>
      </c>
      <c r="DE23" s="662"/>
      <c r="DF23" s="662"/>
      <c r="DG23" s="662"/>
      <c r="DH23" s="662"/>
      <c r="DI23" s="662"/>
      <c r="DJ23" s="662"/>
      <c r="DK23" s="663"/>
      <c r="DL23" s="699" t="s">
        <v>295</v>
      </c>
      <c r="DM23" s="700"/>
      <c r="DN23" s="700"/>
      <c r="DO23" s="700"/>
      <c r="DP23" s="700"/>
      <c r="DQ23" s="700"/>
      <c r="DR23" s="700"/>
      <c r="DS23" s="700"/>
      <c r="DT23" s="700"/>
      <c r="DU23" s="700"/>
      <c r="DV23" s="701"/>
      <c r="DW23" s="661" t="s">
        <v>296</v>
      </c>
      <c r="DX23" s="662"/>
      <c r="DY23" s="662"/>
      <c r="DZ23" s="662"/>
      <c r="EA23" s="662"/>
      <c r="EB23" s="662"/>
      <c r="EC23" s="663"/>
    </row>
    <row r="24" spans="2:133" ht="11.25" customHeight="1" x14ac:dyDescent="0.15">
      <c r="B24" s="606" t="s">
        <v>297</v>
      </c>
      <c r="C24" s="607"/>
      <c r="D24" s="607"/>
      <c r="E24" s="607"/>
      <c r="F24" s="607"/>
      <c r="G24" s="607"/>
      <c r="H24" s="607"/>
      <c r="I24" s="607"/>
      <c r="J24" s="607"/>
      <c r="K24" s="607"/>
      <c r="L24" s="607"/>
      <c r="M24" s="607"/>
      <c r="N24" s="607"/>
      <c r="O24" s="607"/>
      <c r="P24" s="607"/>
      <c r="Q24" s="608"/>
      <c r="R24" s="609" t="s">
        <v>241</v>
      </c>
      <c r="S24" s="610"/>
      <c r="T24" s="610"/>
      <c r="U24" s="610"/>
      <c r="V24" s="610"/>
      <c r="W24" s="610"/>
      <c r="X24" s="610"/>
      <c r="Y24" s="611"/>
      <c r="Z24" s="647" t="s">
        <v>233</v>
      </c>
      <c r="AA24" s="647"/>
      <c r="AB24" s="647"/>
      <c r="AC24" s="647"/>
      <c r="AD24" s="648" t="s">
        <v>250</v>
      </c>
      <c r="AE24" s="648"/>
      <c r="AF24" s="648"/>
      <c r="AG24" s="648"/>
      <c r="AH24" s="648"/>
      <c r="AI24" s="648"/>
      <c r="AJ24" s="648"/>
      <c r="AK24" s="648"/>
      <c r="AL24" s="612" t="s">
        <v>233</v>
      </c>
      <c r="AM24" s="613"/>
      <c r="AN24" s="613"/>
      <c r="AO24" s="649"/>
      <c r="AP24" s="606" t="s">
        <v>298</v>
      </c>
      <c r="AQ24" s="686"/>
      <c r="AR24" s="686"/>
      <c r="AS24" s="686"/>
      <c r="AT24" s="686"/>
      <c r="AU24" s="686"/>
      <c r="AV24" s="686"/>
      <c r="AW24" s="686"/>
      <c r="AX24" s="686"/>
      <c r="AY24" s="686"/>
      <c r="AZ24" s="686"/>
      <c r="BA24" s="686"/>
      <c r="BB24" s="686"/>
      <c r="BC24" s="686"/>
      <c r="BD24" s="686"/>
      <c r="BE24" s="686"/>
      <c r="BF24" s="687"/>
      <c r="BG24" s="609" t="s">
        <v>241</v>
      </c>
      <c r="BH24" s="610"/>
      <c r="BI24" s="610"/>
      <c r="BJ24" s="610"/>
      <c r="BK24" s="610"/>
      <c r="BL24" s="610"/>
      <c r="BM24" s="610"/>
      <c r="BN24" s="611"/>
      <c r="BO24" s="647" t="s">
        <v>233</v>
      </c>
      <c r="BP24" s="647"/>
      <c r="BQ24" s="647"/>
      <c r="BR24" s="647"/>
      <c r="BS24" s="648" t="s">
        <v>239</v>
      </c>
      <c r="BT24" s="648"/>
      <c r="BU24" s="648"/>
      <c r="BV24" s="648"/>
      <c r="BW24" s="648"/>
      <c r="BX24" s="648"/>
      <c r="BY24" s="648"/>
      <c r="BZ24" s="648"/>
      <c r="CA24" s="648"/>
      <c r="CB24" s="688"/>
      <c r="CD24" s="667" t="s">
        <v>299</v>
      </c>
      <c r="CE24" s="668"/>
      <c r="CF24" s="668"/>
      <c r="CG24" s="668"/>
      <c r="CH24" s="668"/>
      <c r="CI24" s="668"/>
      <c r="CJ24" s="668"/>
      <c r="CK24" s="668"/>
      <c r="CL24" s="668"/>
      <c r="CM24" s="668"/>
      <c r="CN24" s="668"/>
      <c r="CO24" s="668"/>
      <c r="CP24" s="668"/>
      <c r="CQ24" s="669"/>
      <c r="CR24" s="664">
        <v>3487240</v>
      </c>
      <c r="CS24" s="665"/>
      <c r="CT24" s="665"/>
      <c r="CU24" s="665"/>
      <c r="CV24" s="665"/>
      <c r="CW24" s="665"/>
      <c r="CX24" s="665"/>
      <c r="CY24" s="690"/>
      <c r="CZ24" s="691">
        <v>35.6</v>
      </c>
      <c r="DA24" s="673"/>
      <c r="DB24" s="673"/>
      <c r="DC24" s="693"/>
      <c r="DD24" s="689">
        <v>3004673</v>
      </c>
      <c r="DE24" s="665"/>
      <c r="DF24" s="665"/>
      <c r="DG24" s="665"/>
      <c r="DH24" s="665"/>
      <c r="DI24" s="665"/>
      <c r="DJ24" s="665"/>
      <c r="DK24" s="690"/>
      <c r="DL24" s="689">
        <v>2998242</v>
      </c>
      <c r="DM24" s="665"/>
      <c r="DN24" s="665"/>
      <c r="DO24" s="665"/>
      <c r="DP24" s="665"/>
      <c r="DQ24" s="665"/>
      <c r="DR24" s="665"/>
      <c r="DS24" s="665"/>
      <c r="DT24" s="665"/>
      <c r="DU24" s="665"/>
      <c r="DV24" s="690"/>
      <c r="DW24" s="691">
        <v>50.6</v>
      </c>
      <c r="DX24" s="673"/>
      <c r="DY24" s="673"/>
      <c r="DZ24" s="673"/>
      <c r="EA24" s="673"/>
      <c r="EB24" s="673"/>
      <c r="EC24" s="692"/>
    </row>
    <row r="25" spans="2:133" ht="11.25" customHeight="1" x14ac:dyDescent="0.15">
      <c r="B25" s="606" t="s">
        <v>300</v>
      </c>
      <c r="C25" s="607"/>
      <c r="D25" s="607"/>
      <c r="E25" s="607"/>
      <c r="F25" s="607"/>
      <c r="G25" s="607"/>
      <c r="H25" s="607"/>
      <c r="I25" s="607"/>
      <c r="J25" s="607"/>
      <c r="K25" s="607"/>
      <c r="L25" s="607"/>
      <c r="M25" s="607"/>
      <c r="N25" s="607"/>
      <c r="O25" s="607"/>
      <c r="P25" s="607"/>
      <c r="Q25" s="608"/>
      <c r="R25" s="609">
        <v>6417909</v>
      </c>
      <c r="S25" s="610"/>
      <c r="T25" s="610"/>
      <c r="U25" s="610"/>
      <c r="V25" s="610"/>
      <c r="W25" s="610"/>
      <c r="X25" s="610"/>
      <c r="Y25" s="611"/>
      <c r="Z25" s="647">
        <v>58.5</v>
      </c>
      <c r="AA25" s="647"/>
      <c r="AB25" s="647"/>
      <c r="AC25" s="647"/>
      <c r="AD25" s="648">
        <v>5794356</v>
      </c>
      <c r="AE25" s="648"/>
      <c r="AF25" s="648"/>
      <c r="AG25" s="648"/>
      <c r="AH25" s="648"/>
      <c r="AI25" s="648"/>
      <c r="AJ25" s="648"/>
      <c r="AK25" s="648"/>
      <c r="AL25" s="612">
        <v>98.5</v>
      </c>
      <c r="AM25" s="613"/>
      <c r="AN25" s="613"/>
      <c r="AO25" s="649"/>
      <c r="AP25" s="606" t="s">
        <v>301</v>
      </c>
      <c r="AQ25" s="686"/>
      <c r="AR25" s="686"/>
      <c r="AS25" s="686"/>
      <c r="AT25" s="686"/>
      <c r="AU25" s="686"/>
      <c r="AV25" s="686"/>
      <c r="AW25" s="686"/>
      <c r="AX25" s="686"/>
      <c r="AY25" s="686"/>
      <c r="AZ25" s="686"/>
      <c r="BA25" s="686"/>
      <c r="BB25" s="686"/>
      <c r="BC25" s="686"/>
      <c r="BD25" s="686"/>
      <c r="BE25" s="686"/>
      <c r="BF25" s="687"/>
      <c r="BG25" s="609" t="s">
        <v>241</v>
      </c>
      <c r="BH25" s="610"/>
      <c r="BI25" s="610"/>
      <c r="BJ25" s="610"/>
      <c r="BK25" s="610"/>
      <c r="BL25" s="610"/>
      <c r="BM25" s="610"/>
      <c r="BN25" s="611"/>
      <c r="BO25" s="647" t="s">
        <v>233</v>
      </c>
      <c r="BP25" s="647"/>
      <c r="BQ25" s="647"/>
      <c r="BR25" s="647"/>
      <c r="BS25" s="648" t="s">
        <v>233</v>
      </c>
      <c r="BT25" s="648"/>
      <c r="BU25" s="648"/>
      <c r="BV25" s="648"/>
      <c r="BW25" s="648"/>
      <c r="BX25" s="648"/>
      <c r="BY25" s="648"/>
      <c r="BZ25" s="648"/>
      <c r="CA25" s="648"/>
      <c r="CB25" s="688"/>
      <c r="CD25" s="606" t="s">
        <v>302</v>
      </c>
      <c r="CE25" s="607"/>
      <c r="CF25" s="607"/>
      <c r="CG25" s="607"/>
      <c r="CH25" s="607"/>
      <c r="CI25" s="607"/>
      <c r="CJ25" s="607"/>
      <c r="CK25" s="607"/>
      <c r="CL25" s="607"/>
      <c r="CM25" s="607"/>
      <c r="CN25" s="607"/>
      <c r="CO25" s="607"/>
      <c r="CP25" s="607"/>
      <c r="CQ25" s="608"/>
      <c r="CR25" s="609">
        <v>2093130</v>
      </c>
      <c r="CS25" s="622"/>
      <c r="CT25" s="622"/>
      <c r="CU25" s="622"/>
      <c r="CV25" s="622"/>
      <c r="CW25" s="622"/>
      <c r="CX25" s="622"/>
      <c r="CY25" s="623"/>
      <c r="CZ25" s="612">
        <v>21.4</v>
      </c>
      <c r="DA25" s="624"/>
      <c r="DB25" s="624"/>
      <c r="DC25" s="625"/>
      <c r="DD25" s="615">
        <v>2034989</v>
      </c>
      <c r="DE25" s="622"/>
      <c r="DF25" s="622"/>
      <c r="DG25" s="622"/>
      <c r="DH25" s="622"/>
      <c r="DI25" s="622"/>
      <c r="DJ25" s="622"/>
      <c r="DK25" s="623"/>
      <c r="DL25" s="615">
        <v>2030022</v>
      </c>
      <c r="DM25" s="622"/>
      <c r="DN25" s="622"/>
      <c r="DO25" s="622"/>
      <c r="DP25" s="622"/>
      <c r="DQ25" s="622"/>
      <c r="DR25" s="622"/>
      <c r="DS25" s="622"/>
      <c r="DT25" s="622"/>
      <c r="DU25" s="622"/>
      <c r="DV25" s="623"/>
      <c r="DW25" s="612">
        <v>34.200000000000003</v>
      </c>
      <c r="DX25" s="624"/>
      <c r="DY25" s="624"/>
      <c r="DZ25" s="624"/>
      <c r="EA25" s="624"/>
      <c r="EB25" s="624"/>
      <c r="EC25" s="636"/>
    </row>
    <row r="26" spans="2:133" ht="11.25" customHeight="1" x14ac:dyDescent="0.15">
      <c r="B26" s="606" t="s">
        <v>303</v>
      </c>
      <c r="C26" s="607"/>
      <c r="D26" s="607"/>
      <c r="E26" s="607"/>
      <c r="F26" s="607"/>
      <c r="G26" s="607"/>
      <c r="H26" s="607"/>
      <c r="I26" s="607"/>
      <c r="J26" s="607"/>
      <c r="K26" s="607"/>
      <c r="L26" s="607"/>
      <c r="M26" s="607"/>
      <c r="N26" s="607"/>
      <c r="O26" s="607"/>
      <c r="P26" s="607"/>
      <c r="Q26" s="608"/>
      <c r="R26" s="609">
        <v>1245</v>
      </c>
      <c r="S26" s="610"/>
      <c r="T26" s="610"/>
      <c r="U26" s="610"/>
      <c r="V26" s="610"/>
      <c r="W26" s="610"/>
      <c r="X26" s="610"/>
      <c r="Y26" s="611"/>
      <c r="Z26" s="647">
        <v>0</v>
      </c>
      <c r="AA26" s="647"/>
      <c r="AB26" s="647"/>
      <c r="AC26" s="647"/>
      <c r="AD26" s="648">
        <v>1245</v>
      </c>
      <c r="AE26" s="648"/>
      <c r="AF26" s="648"/>
      <c r="AG26" s="648"/>
      <c r="AH26" s="648"/>
      <c r="AI26" s="648"/>
      <c r="AJ26" s="648"/>
      <c r="AK26" s="648"/>
      <c r="AL26" s="612">
        <v>0</v>
      </c>
      <c r="AM26" s="613"/>
      <c r="AN26" s="613"/>
      <c r="AO26" s="649"/>
      <c r="AP26" s="606" t="s">
        <v>304</v>
      </c>
      <c r="AQ26" s="686"/>
      <c r="AR26" s="686"/>
      <c r="AS26" s="686"/>
      <c r="AT26" s="686"/>
      <c r="AU26" s="686"/>
      <c r="AV26" s="686"/>
      <c r="AW26" s="686"/>
      <c r="AX26" s="686"/>
      <c r="AY26" s="686"/>
      <c r="AZ26" s="686"/>
      <c r="BA26" s="686"/>
      <c r="BB26" s="686"/>
      <c r="BC26" s="686"/>
      <c r="BD26" s="686"/>
      <c r="BE26" s="686"/>
      <c r="BF26" s="687"/>
      <c r="BG26" s="609" t="s">
        <v>233</v>
      </c>
      <c r="BH26" s="610"/>
      <c r="BI26" s="610"/>
      <c r="BJ26" s="610"/>
      <c r="BK26" s="610"/>
      <c r="BL26" s="610"/>
      <c r="BM26" s="610"/>
      <c r="BN26" s="611"/>
      <c r="BO26" s="647" t="s">
        <v>233</v>
      </c>
      <c r="BP26" s="647"/>
      <c r="BQ26" s="647"/>
      <c r="BR26" s="647"/>
      <c r="BS26" s="648" t="s">
        <v>233</v>
      </c>
      <c r="BT26" s="648"/>
      <c r="BU26" s="648"/>
      <c r="BV26" s="648"/>
      <c r="BW26" s="648"/>
      <c r="BX26" s="648"/>
      <c r="BY26" s="648"/>
      <c r="BZ26" s="648"/>
      <c r="CA26" s="648"/>
      <c r="CB26" s="688"/>
      <c r="CD26" s="606" t="s">
        <v>305</v>
      </c>
      <c r="CE26" s="607"/>
      <c r="CF26" s="607"/>
      <c r="CG26" s="607"/>
      <c r="CH26" s="607"/>
      <c r="CI26" s="607"/>
      <c r="CJ26" s="607"/>
      <c r="CK26" s="607"/>
      <c r="CL26" s="607"/>
      <c r="CM26" s="607"/>
      <c r="CN26" s="607"/>
      <c r="CO26" s="607"/>
      <c r="CP26" s="607"/>
      <c r="CQ26" s="608"/>
      <c r="CR26" s="609">
        <v>1434833</v>
      </c>
      <c r="CS26" s="610"/>
      <c r="CT26" s="610"/>
      <c r="CU26" s="610"/>
      <c r="CV26" s="610"/>
      <c r="CW26" s="610"/>
      <c r="CX26" s="610"/>
      <c r="CY26" s="611"/>
      <c r="CZ26" s="612">
        <v>14.6</v>
      </c>
      <c r="DA26" s="624"/>
      <c r="DB26" s="624"/>
      <c r="DC26" s="625"/>
      <c r="DD26" s="615">
        <v>1412518</v>
      </c>
      <c r="DE26" s="610"/>
      <c r="DF26" s="610"/>
      <c r="DG26" s="610"/>
      <c r="DH26" s="610"/>
      <c r="DI26" s="610"/>
      <c r="DJ26" s="610"/>
      <c r="DK26" s="611"/>
      <c r="DL26" s="615" t="s">
        <v>241</v>
      </c>
      <c r="DM26" s="610"/>
      <c r="DN26" s="610"/>
      <c r="DO26" s="610"/>
      <c r="DP26" s="610"/>
      <c r="DQ26" s="610"/>
      <c r="DR26" s="610"/>
      <c r="DS26" s="610"/>
      <c r="DT26" s="610"/>
      <c r="DU26" s="610"/>
      <c r="DV26" s="611"/>
      <c r="DW26" s="612" t="s">
        <v>250</v>
      </c>
      <c r="DX26" s="624"/>
      <c r="DY26" s="624"/>
      <c r="DZ26" s="624"/>
      <c r="EA26" s="624"/>
      <c r="EB26" s="624"/>
      <c r="EC26" s="636"/>
    </row>
    <row r="27" spans="2:133" ht="11.25" customHeight="1" x14ac:dyDescent="0.15">
      <c r="B27" s="606" t="s">
        <v>306</v>
      </c>
      <c r="C27" s="607"/>
      <c r="D27" s="607"/>
      <c r="E27" s="607"/>
      <c r="F27" s="607"/>
      <c r="G27" s="607"/>
      <c r="H27" s="607"/>
      <c r="I27" s="607"/>
      <c r="J27" s="607"/>
      <c r="K27" s="607"/>
      <c r="L27" s="607"/>
      <c r="M27" s="607"/>
      <c r="N27" s="607"/>
      <c r="O27" s="607"/>
      <c r="P27" s="607"/>
      <c r="Q27" s="608"/>
      <c r="R27" s="609">
        <v>43534</v>
      </c>
      <c r="S27" s="610"/>
      <c r="T27" s="610"/>
      <c r="U27" s="610"/>
      <c r="V27" s="610"/>
      <c r="W27" s="610"/>
      <c r="X27" s="610"/>
      <c r="Y27" s="611"/>
      <c r="Z27" s="647">
        <v>0.4</v>
      </c>
      <c r="AA27" s="647"/>
      <c r="AB27" s="647"/>
      <c r="AC27" s="647"/>
      <c r="AD27" s="648" t="s">
        <v>241</v>
      </c>
      <c r="AE27" s="648"/>
      <c r="AF27" s="648"/>
      <c r="AG27" s="648"/>
      <c r="AH27" s="648"/>
      <c r="AI27" s="648"/>
      <c r="AJ27" s="648"/>
      <c r="AK27" s="648"/>
      <c r="AL27" s="612" t="s">
        <v>241</v>
      </c>
      <c r="AM27" s="613"/>
      <c r="AN27" s="613"/>
      <c r="AO27" s="649"/>
      <c r="AP27" s="606" t="s">
        <v>307</v>
      </c>
      <c r="AQ27" s="607"/>
      <c r="AR27" s="607"/>
      <c r="AS27" s="607"/>
      <c r="AT27" s="607"/>
      <c r="AU27" s="607"/>
      <c r="AV27" s="607"/>
      <c r="AW27" s="607"/>
      <c r="AX27" s="607"/>
      <c r="AY27" s="607"/>
      <c r="AZ27" s="607"/>
      <c r="BA27" s="607"/>
      <c r="BB27" s="607"/>
      <c r="BC27" s="607"/>
      <c r="BD27" s="607"/>
      <c r="BE27" s="607"/>
      <c r="BF27" s="608"/>
      <c r="BG27" s="609">
        <v>871931</v>
      </c>
      <c r="BH27" s="610"/>
      <c r="BI27" s="610"/>
      <c r="BJ27" s="610"/>
      <c r="BK27" s="610"/>
      <c r="BL27" s="610"/>
      <c r="BM27" s="610"/>
      <c r="BN27" s="611"/>
      <c r="BO27" s="647">
        <v>100</v>
      </c>
      <c r="BP27" s="647"/>
      <c r="BQ27" s="647"/>
      <c r="BR27" s="647"/>
      <c r="BS27" s="648" t="s">
        <v>233</v>
      </c>
      <c r="BT27" s="648"/>
      <c r="BU27" s="648"/>
      <c r="BV27" s="648"/>
      <c r="BW27" s="648"/>
      <c r="BX27" s="648"/>
      <c r="BY27" s="648"/>
      <c r="BZ27" s="648"/>
      <c r="CA27" s="648"/>
      <c r="CB27" s="688"/>
      <c r="CD27" s="606" t="s">
        <v>308</v>
      </c>
      <c r="CE27" s="607"/>
      <c r="CF27" s="607"/>
      <c r="CG27" s="607"/>
      <c r="CH27" s="607"/>
      <c r="CI27" s="607"/>
      <c r="CJ27" s="607"/>
      <c r="CK27" s="607"/>
      <c r="CL27" s="607"/>
      <c r="CM27" s="607"/>
      <c r="CN27" s="607"/>
      <c r="CO27" s="607"/>
      <c r="CP27" s="607"/>
      <c r="CQ27" s="608"/>
      <c r="CR27" s="609">
        <v>568623</v>
      </c>
      <c r="CS27" s="622"/>
      <c r="CT27" s="622"/>
      <c r="CU27" s="622"/>
      <c r="CV27" s="622"/>
      <c r="CW27" s="622"/>
      <c r="CX27" s="622"/>
      <c r="CY27" s="623"/>
      <c r="CZ27" s="612">
        <v>5.8</v>
      </c>
      <c r="DA27" s="624"/>
      <c r="DB27" s="624"/>
      <c r="DC27" s="625"/>
      <c r="DD27" s="615">
        <v>155237</v>
      </c>
      <c r="DE27" s="622"/>
      <c r="DF27" s="622"/>
      <c r="DG27" s="622"/>
      <c r="DH27" s="622"/>
      <c r="DI27" s="622"/>
      <c r="DJ27" s="622"/>
      <c r="DK27" s="623"/>
      <c r="DL27" s="615">
        <v>153773</v>
      </c>
      <c r="DM27" s="622"/>
      <c r="DN27" s="622"/>
      <c r="DO27" s="622"/>
      <c r="DP27" s="622"/>
      <c r="DQ27" s="622"/>
      <c r="DR27" s="622"/>
      <c r="DS27" s="622"/>
      <c r="DT27" s="622"/>
      <c r="DU27" s="622"/>
      <c r="DV27" s="623"/>
      <c r="DW27" s="612">
        <v>2.6</v>
      </c>
      <c r="DX27" s="624"/>
      <c r="DY27" s="624"/>
      <c r="DZ27" s="624"/>
      <c r="EA27" s="624"/>
      <c r="EB27" s="624"/>
      <c r="EC27" s="636"/>
    </row>
    <row r="28" spans="2:133" ht="11.25" customHeight="1" x14ac:dyDescent="0.15">
      <c r="B28" s="606" t="s">
        <v>309</v>
      </c>
      <c r="C28" s="607"/>
      <c r="D28" s="607"/>
      <c r="E28" s="607"/>
      <c r="F28" s="607"/>
      <c r="G28" s="607"/>
      <c r="H28" s="607"/>
      <c r="I28" s="607"/>
      <c r="J28" s="607"/>
      <c r="K28" s="607"/>
      <c r="L28" s="607"/>
      <c r="M28" s="607"/>
      <c r="N28" s="607"/>
      <c r="O28" s="607"/>
      <c r="P28" s="607"/>
      <c r="Q28" s="608"/>
      <c r="R28" s="609">
        <v>123518</v>
      </c>
      <c r="S28" s="610"/>
      <c r="T28" s="610"/>
      <c r="U28" s="610"/>
      <c r="V28" s="610"/>
      <c r="W28" s="610"/>
      <c r="X28" s="610"/>
      <c r="Y28" s="611"/>
      <c r="Z28" s="647">
        <v>1.1000000000000001</v>
      </c>
      <c r="AA28" s="647"/>
      <c r="AB28" s="647"/>
      <c r="AC28" s="647"/>
      <c r="AD28" s="648">
        <v>25807</v>
      </c>
      <c r="AE28" s="648"/>
      <c r="AF28" s="648"/>
      <c r="AG28" s="648"/>
      <c r="AH28" s="648"/>
      <c r="AI28" s="648"/>
      <c r="AJ28" s="648"/>
      <c r="AK28" s="648"/>
      <c r="AL28" s="612">
        <v>0.4</v>
      </c>
      <c r="AM28" s="613"/>
      <c r="AN28" s="613"/>
      <c r="AO28" s="649"/>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47"/>
      <c r="BP28" s="647"/>
      <c r="BQ28" s="647"/>
      <c r="BR28" s="647"/>
      <c r="BS28" s="615"/>
      <c r="BT28" s="610"/>
      <c r="BU28" s="610"/>
      <c r="BV28" s="610"/>
      <c r="BW28" s="610"/>
      <c r="BX28" s="610"/>
      <c r="BY28" s="610"/>
      <c r="BZ28" s="610"/>
      <c r="CA28" s="610"/>
      <c r="CB28" s="646"/>
      <c r="CD28" s="606" t="s">
        <v>310</v>
      </c>
      <c r="CE28" s="607"/>
      <c r="CF28" s="607"/>
      <c r="CG28" s="607"/>
      <c r="CH28" s="607"/>
      <c r="CI28" s="607"/>
      <c r="CJ28" s="607"/>
      <c r="CK28" s="607"/>
      <c r="CL28" s="607"/>
      <c r="CM28" s="607"/>
      <c r="CN28" s="607"/>
      <c r="CO28" s="607"/>
      <c r="CP28" s="607"/>
      <c r="CQ28" s="608"/>
      <c r="CR28" s="609">
        <v>825487</v>
      </c>
      <c r="CS28" s="610"/>
      <c r="CT28" s="610"/>
      <c r="CU28" s="610"/>
      <c r="CV28" s="610"/>
      <c r="CW28" s="610"/>
      <c r="CX28" s="610"/>
      <c r="CY28" s="611"/>
      <c r="CZ28" s="612">
        <v>8.4</v>
      </c>
      <c r="DA28" s="624"/>
      <c r="DB28" s="624"/>
      <c r="DC28" s="625"/>
      <c r="DD28" s="615">
        <v>814447</v>
      </c>
      <c r="DE28" s="610"/>
      <c r="DF28" s="610"/>
      <c r="DG28" s="610"/>
      <c r="DH28" s="610"/>
      <c r="DI28" s="610"/>
      <c r="DJ28" s="610"/>
      <c r="DK28" s="611"/>
      <c r="DL28" s="615">
        <v>814447</v>
      </c>
      <c r="DM28" s="610"/>
      <c r="DN28" s="610"/>
      <c r="DO28" s="610"/>
      <c r="DP28" s="610"/>
      <c r="DQ28" s="610"/>
      <c r="DR28" s="610"/>
      <c r="DS28" s="610"/>
      <c r="DT28" s="610"/>
      <c r="DU28" s="610"/>
      <c r="DV28" s="611"/>
      <c r="DW28" s="612">
        <v>13.7</v>
      </c>
      <c r="DX28" s="624"/>
      <c r="DY28" s="624"/>
      <c r="DZ28" s="624"/>
      <c r="EA28" s="624"/>
      <c r="EB28" s="624"/>
      <c r="EC28" s="636"/>
    </row>
    <row r="29" spans="2:133" ht="11.25" customHeight="1" x14ac:dyDescent="0.15">
      <c r="B29" s="606" t="s">
        <v>311</v>
      </c>
      <c r="C29" s="607"/>
      <c r="D29" s="607"/>
      <c r="E29" s="607"/>
      <c r="F29" s="607"/>
      <c r="G29" s="607"/>
      <c r="H29" s="607"/>
      <c r="I29" s="607"/>
      <c r="J29" s="607"/>
      <c r="K29" s="607"/>
      <c r="L29" s="607"/>
      <c r="M29" s="607"/>
      <c r="N29" s="607"/>
      <c r="O29" s="607"/>
      <c r="P29" s="607"/>
      <c r="Q29" s="608"/>
      <c r="R29" s="609">
        <v>37345</v>
      </c>
      <c r="S29" s="610"/>
      <c r="T29" s="610"/>
      <c r="U29" s="610"/>
      <c r="V29" s="610"/>
      <c r="W29" s="610"/>
      <c r="X29" s="610"/>
      <c r="Y29" s="611"/>
      <c r="Z29" s="647">
        <v>0.3</v>
      </c>
      <c r="AA29" s="647"/>
      <c r="AB29" s="647"/>
      <c r="AC29" s="647"/>
      <c r="AD29" s="648">
        <v>56</v>
      </c>
      <c r="AE29" s="648"/>
      <c r="AF29" s="648"/>
      <c r="AG29" s="648"/>
      <c r="AH29" s="648"/>
      <c r="AI29" s="648"/>
      <c r="AJ29" s="648"/>
      <c r="AK29" s="648"/>
      <c r="AL29" s="612">
        <v>0</v>
      </c>
      <c r="AM29" s="613"/>
      <c r="AN29" s="613"/>
      <c r="AO29" s="649"/>
      <c r="AP29" s="590"/>
      <c r="AQ29" s="591"/>
      <c r="AR29" s="591"/>
      <c r="AS29" s="591"/>
      <c r="AT29" s="591"/>
      <c r="AU29" s="591"/>
      <c r="AV29" s="591"/>
      <c r="AW29" s="591"/>
      <c r="AX29" s="591"/>
      <c r="AY29" s="591"/>
      <c r="AZ29" s="591"/>
      <c r="BA29" s="591"/>
      <c r="BB29" s="591"/>
      <c r="BC29" s="591"/>
      <c r="BD29" s="591"/>
      <c r="BE29" s="591"/>
      <c r="BF29" s="592"/>
      <c r="BG29" s="609"/>
      <c r="BH29" s="610"/>
      <c r="BI29" s="610"/>
      <c r="BJ29" s="610"/>
      <c r="BK29" s="610"/>
      <c r="BL29" s="610"/>
      <c r="BM29" s="610"/>
      <c r="BN29" s="611"/>
      <c r="BO29" s="647"/>
      <c r="BP29" s="647"/>
      <c r="BQ29" s="647"/>
      <c r="BR29" s="647"/>
      <c r="BS29" s="648"/>
      <c r="BT29" s="648"/>
      <c r="BU29" s="648"/>
      <c r="BV29" s="648"/>
      <c r="BW29" s="648"/>
      <c r="BX29" s="648"/>
      <c r="BY29" s="648"/>
      <c r="BZ29" s="648"/>
      <c r="CA29" s="648"/>
      <c r="CB29" s="688"/>
      <c r="CD29" s="628" t="s">
        <v>312</v>
      </c>
      <c r="CE29" s="629"/>
      <c r="CF29" s="606" t="s">
        <v>313</v>
      </c>
      <c r="CG29" s="607"/>
      <c r="CH29" s="607"/>
      <c r="CI29" s="607"/>
      <c r="CJ29" s="607"/>
      <c r="CK29" s="607"/>
      <c r="CL29" s="607"/>
      <c r="CM29" s="607"/>
      <c r="CN29" s="607"/>
      <c r="CO29" s="607"/>
      <c r="CP29" s="607"/>
      <c r="CQ29" s="608"/>
      <c r="CR29" s="609">
        <v>825088</v>
      </c>
      <c r="CS29" s="622"/>
      <c r="CT29" s="622"/>
      <c r="CU29" s="622"/>
      <c r="CV29" s="622"/>
      <c r="CW29" s="622"/>
      <c r="CX29" s="622"/>
      <c r="CY29" s="623"/>
      <c r="CZ29" s="612">
        <v>8.4</v>
      </c>
      <c r="DA29" s="624"/>
      <c r="DB29" s="624"/>
      <c r="DC29" s="625"/>
      <c r="DD29" s="615">
        <v>814048</v>
      </c>
      <c r="DE29" s="622"/>
      <c r="DF29" s="622"/>
      <c r="DG29" s="622"/>
      <c r="DH29" s="622"/>
      <c r="DI29" s="622"/>
      <c r="DJ29" s="622"/>
      <c r="DK29" s="623"/>
      <c r="DL29" s="615">
        <v>814048</v>
      </c>
      <c r="DM29" s="622"/>
      <c r="DN29" s="622"/>
      <c r="DO29" s="622"/>
      <c r="DP29" s="622"/>
      <c r="DQ29" s="622"/>
      <c r="DR29" s="622"/>
      <c r="DS29" s="622"/>
      <c r="DT29" s="622"/>
      <c r="DU29" s="622"/>
      <c r="DV29" s="623"/>
      <c r="DW29" s="612">
        <v>13.7</v>
      </c>
      <c r="DX29" s="624"/>
      <c r="DY29" s="624"/>
      <c r="DZ29" s="624"/>
      <c r="EA29" s="624"/>
      <c r="EB29" s="624"/>
      <c r="EC29" s="636"/>
    </row>
    <row r="30" spans="2:133" ht="11.25" customHeight="1" x14ac:dyDescent="0.15">
      <c r="B30" s="606" t="s">
        <v>314</v>
      </c>
      <c r="C30" s="607"/>
      <c r="D30" s="607"/>
      <c r="E30" s="607"/>
      <c r="F30" s="607"/>
      <c r="G30" s="607"/>
      <c r="H30" s="607"/>
      <c r="I30" s="607"/>
      <c r="J30" s="607"/>
      <c r="K30" s="607"/>
      <c r="L30" s="607"/>
      <c r="M30" s="607"/>
      <c r="N30" s="607"/>
      <c r="O30" s="607"/>
      <c r="P30" s="607"/>
      <c r="Q30" s="608"/>
      <c r="R30" s="609">
        <v>1116686</v>
      </c>
      <c r="S30" s="610"/>
      <c r="T30" s="610"/>
      <c r="U30" s="610"/>
      <c r="V30" s="610"/>
      <c r="W30" s="610"/>
      <c r="X30" s="610"/>
      <c r="Y30" s="611"/>
      <c r="Z30" s="647">
        <v>10.199999999999999</v>
      </c>
      <c r="AA30" s="647"/>
      <c r="AB30" s="647"/>
      <c r="AC30" s="647"/>
      <c r="AD30" s="648" t="s">
        <v>233</v>
      </c>
      <c r="AE30" s="648"/>
      <c r="AF30" s="648"/>
      <c r="AG30" s="648"/>
      <c r="AH30" s="648"/>
      <c r="AI30" s="648"/>
      <c r="AJ30" s="648"/>
      <c r="AK30" s="648"/>
      <c r="AL30" s="612" t="s">
        <v>241</v>
      </c>
      <c r="AM30" s="613"/>
      <c r="AN30" s="613"/>
      <c r="AO30" s="649"/>
      <c r="AP30" s="661" t="s">
        <v>227</v>
      </c>
      <c r="AQ30" s="662"/>
      <c r="AR30" s="662"/>
      <c r="AS30" s="662"/>
      <c r="AT30" s="662"/>
      <c r="AU30" s="662"/>
      <c r="AV30" s="662"/>
      <c r="AW30" s="662"/>
      <c r="AX30" s="662"/>
      <c r="AY30" s="662"/>
      <c r="AZ30" s="662"/>
      <c r="BA30" s="662"/>
      <c r="BB30" s="662"/>
      <c r="BC30" s="662"/>
      <c r="BD30" s="662"/>
      <c r="BE30" s="662"/>
      <c r="BF30" s="663"/>
      <c r="BG30" s="661" t="s">
        <v>315</v>
      </c>
      <c r="BH30" s="679"/>
      <c r="BI30" s="679"/>
      <c r="BJ30" s="679"/>
      <c r="BK30" s="679"/>
      <c r="BL30" s="679"/>
      <c r="BM30" s="679"/>
      <c r="BN30" s="679"/>
      <c r="BO30" s="679"/>
      <c r="BP30" s="679"/>
      <c r="BQ30" s="680"/>
      <c r="BR30" s="661" t="s">
        <v>316</v>
      </c>
      <c r="BS30" s="679"/>
      <c r="BT30" s="679"/>
      <c r="BU30" s="679"/>
      <c r="BV30" s="679"/>
      <c r="BW30" s="679"/>
      <c r="BX30" s="679"/>
      <c r="BY30" s="679"/>
      <c r="BZ30" s="679"/>
      <c r="CA30" s="679"/>
      <c r="CB30" s="680"/>
      <c r="CD30" s="630"/>
      <c r="CE30" s="631"/>
      <c r="CF30" s="606" t="s">
        <v>317</v>
      </c>
      <c r="CG30" s="607"/>
      <c r="CH30" s="607"/>
      <c r="CI30" s="607"/>
      <c r="CJ30" s="607"/>
      <c r="CK30" s="607"/>
      <c r="CL30" s="607"/>
      <c r="CM30" s="607"/>
      <c r="CN30" s="607"/>
      <c r="CO30" s="607"/>
      <c r="CP30" s="607"/>
      <c r="CQ30" s="608"/>
      <c r="CR30" s="609">
        <v>797827</v>
      </c>
      <c r="CS30" s="610"/>
      <c r="CT30" s="610"/>
      <c r="CU30" s="610"/>
      <c r="CV30" s="610"/>
      <c r="CW30" s="610"/>
      <c r="CX30" s="610"/>
      <c r="CY30" s="611"/>
      <c r="CZ30" s="612">
        <v>8.1</v>
      </c>
      <c r="DA30" s="624"/>
      <c r="DB30" s="624"/>
      <c r="DC30" s="625"/>
      <c r="DD30" s="615">
        <v>786787</v>
      </c>
      <c r="DE30" s="610"/>
      <c r="DF30" s="610"/>
      <c r="DG30" s="610"/>
      <c r="DH30" s="610"/>
      <c r="DI30" s="610"/>
      <c r="DJ30" s="610"/>
      <c r="DK30" s="611"/>
      <c r="DL30" s="615">
        <v>786787</v>
      </c>
      <c r="DM30" s="610"/>
      <c r="DN30" s="610"/>
      <c r="DO30" s="610"/>
      <c r="DP30" s="610"/>
      <c r="DQ30" s="610"/>
      <c r="DR30" s="610"/>
      <c r="DS30" s="610"/>
      <c r="DT30" s="610"/>
      <c r="DU30" s="610"/>
      <c r="DV30" s="611"/>
      <c r="DW30" s="612">
        <v>13.3</v>
      </c>
      <c r="DX30" s="624"/>
      <c r="DY30" s="624"/>
      <c r="DZ30" s="624"/>
      <c r="EA30" s="624"/>
      <c r="EB30" s="624"/>
      <c r="EC30" s="636"/>
    </row>
    <row r="31" spans="2:133" ht="11.25" customHeight="1" x14ac:dyDescent="0.15">
      <c r="B31" s="676" t="s">
        <v>318</v>
      </c>
      <c r="C31" s="677"/>
      <c r="D31" s="677"/>
      <c r="E31" s="677"/>
      <c r="F31" s="677"/>
      <c r="G31" s="677"/>
      <c r="H31" s="677"/>
      <c r="I31" s="677"/>
      <c r="J31" s="677"/>
      <c r="K31" s="677"/>
      <c r="L31" s="677"/>
      <c r="M31" s="677"/>
      <c r="N31" s="677"/>
      <c r="O31" s="677"/>
      <c r="P31" s="677"/>
      <c r="Q31" s="678"/>
      <c r="R31" s="609" t="s">
        <v>233</v>
      </c>
      <c r="S31" s="610"/>
      <c r="T31" s="610"/>
      <c r="U31" s="610"/>
      <c r="V31" s="610"/>
      <c r="W31" s="610"/>
      <c r="X31" s="610"/>
      <c r="Y31" s="611"/>
      <c r="Z31" s="647" t="s">
        <v>241</v>
      </c>
      <c r="AA31" s="647"/>
      <c r="AB31" s="647"/>
      <c r="AC31" s="647"/>
      <c r="AD31" s="648" t="s">
        <v>233</v>
      </c>
      <c r="AE31" s="648"/>
      <c r="AF31" s="648"/>
      <c r="AG31" s="648"/>
      <c r="AH31" s="648"/>
      <c r="AI31" s="648"/>
      <c r="AJ31" s="648"/>
      <c r="AK31" s="648"/>
      <c r="AL31" s="612" t="s">
        <v>233</v>
      </c>
      <c r="AM31" s="613"/>
      <c r="AN31" s="613"/>
      <c r="AO31" s="649"/>
      <c r="AP31" s="681" t="s">
        <v>319</v>
      </c>
      <c r="AQ31" s="682"/>
      <c r="AR31" s="682"/>
      <c r="AS31" s="682"/>
      <c r="AT31" s="683" t="s">
        <v>320</v>
      </c>
      <c r="AU31" s="212"/>
      <c r="AV31" s="212"/>
      <c r="AW31" s="212"/>
      <c r="AX31" s="667" t="s">
        <v>192</v>
      </c>
      <c r="AY31" s="668"/>
      <c r="AZ31" s="668"/>
      <c r="BA31" s="668"/>
      <c r="BB31" s="668"/>
      <c r="BC31" s="668"/>
      <c r="BD31" s="668"/>
      <c r="BE31" s="668"/>
      <c r="BF31" s="669"/>
      <c r="BG31" s="671">
        <v>99.2</v>
      </c>
      <c r="BH31" s="672"/>
      <c r="BI31" s="672"/>
      <c r="BJ31" s="672"/>
      <c r="BK31" s="672"/>
      <c r="BL31" s="672"/>
      <c r="BM31" s="673">
        <v>98.2</v>
      </c>
      <c r="BN31" s="672"/>
      <c r="BO31" s="672"/>
      <c r="BP31" s="672"/>
      <c r="BQ31" s="674"/>
      <c r="BR31" s="671">
        <v>99.5</v>
      </c>
      <c r="BS31" s="672"/>
      <c r="BT31" s="672"/>
      <c r="BU31" s="672"/>
      <c r="BV31" s="672"/>
      <c r="BW31" s="672"/>
      <c r="BX31" s="673">
        <v>98.4</v>
      </c>
      <c r="BY31" s="672"/>
      <c r="BZ31" s="672"/>
      <c r="CA31" s="672"/>
      <c r="CB31" s="674"/>
      <c r="CD31" s="630"/>
      <c r="CE31" s="631"/>
      <c r="CF31" s="606" t="s">
        <v>321</v>
      </c>
      <c r="CG31" s="607"/>
      <c r="CH31" s="607"/>
      <c r="CI31" s="607"/>
      <c r="CJ31" s="607"/>
      <c r="CK31" s="607"/>
      <c r="CL31" s="607"/>
      <c r="CM31" s="607"/>
      <c r="CN31" s="607"/>
      <c r="CO31" s="607"/>
      <c r="CP31" s="607"/>
      <c r="CQ31" s="608"/>
      <c r="CR31" s="609">
        <v>27261</v>
      </c>
      <c r="CS31" s="622"/>
      <c r="CT31" s="622"/>
      <c r="CU31" s="622"/>
      <c r="CV31" s="622"/>
      <c r="CW31" s="622"/>
      <c r="CX31" s="622"/>
      <c r="CY31" s="623"/>
      <c r="CZ31" s="612">
        <v>0.3</v>
      </c>
      <c r="DA31" s="624"/>
      <c r="DB31" s="624"/>
      <c r="DC31" s="625"/>
      <c r="DD31" s="615">
        <v>27261</v>
      </c>
      <c r="DE31" s="622"/>
      <c r="DF31" s="622"/>
      <c r="DG31" s="622"/>
      <c r="DH31" s="622"/>
      <c r="DI31" s="622"/>
      <c r="DJ31" s="622"/>
      <c r="DK31" s="623"/>
      <c r="DL31" s="615">
        <v>27261</v>
      </c>
      <c r="DM31" s="622"/>
      <c r="DN31" s="622"/>
      <c r="DO31" s="622"/>
      <c r="DP31" s="622"/>
      <c r="DQ31" s="622"/>
      <c r="DR31" s="622"/>
      <c r="DS31" s="622"/>
      <c r="DT31" s="622"/>
      <c r="DU31" s="622"/>
      <c r="DV31" s="623"/>
      <c r="DW31" s="612">
        <v>0.5</v>
      </c>
      <c r="DX31" s="624"/>
      <c r="DY31" s="624"/>
      <c r="DZ31" s="624"/>
      <c r="EA31" s="624"/>
      <c r="EB31" s="624"/>
      <c r="EC31" s="636"/>
    </row>
    <row r="32" spans="2:133" ht="11.25" customHeight="1" x14ac:dyDescent="0.15">
      <c r="B32" s="606" t="s">
        <v>322</v>
      </c>
      <c r="C32" s="607"/>
      <c r="D32" s="607"/>
      <c r="E32" s="607"/>
      <c r="F32" s="607"/>
      <c r="G32" s="607"/>
      <c r="H32" s="607"/>
      <c r="I32" s="607"/>
      <c r="J32" s="607"/>
      <c r="K32" s="607"/>
      <c r="L32" s="607"/>
      <c r="M32" s="607"/>
      <c r="N32" s="607"/>
      <c r="O32" s="607"/>
      <c r="P32" s="607"/>
      <c r="Q32" s="608"/>
      <c r="R32" s="609">
        <v>559414</v>
      </c>
      <c r="S32" s="610"/>
      <c r="T32" s="610"/>
      <c r="U32" s="610"/>
      <c r="V32" s="610"/>
      <c r="W32" s="610"/>
      <c r="X32" s="610"/>
      <c r="Y32" s="611"/>
      <c r="Z32" s="647">
        <v>5.0999999999999996</v>
      </c>
      <c r="AA32" s="647"/>
      <c r="AB32" s="647"/>
      <c r="AC32" s="647"/>
      <c r="AD32" s="648" t="s">
        <v>233</v>
      </c>
      <c r="AE32" s="648"/>
      <c r="AF32" s="648"/>
      <c r="AG32" s="648"/>
      <c r="AH32" s="648"/>
      <c r="AI32" s="648"/>
      <c r="AJ32" s="648"/>
      <c r="AK32" s="648"/>
      <c r="AL32" s="612" t="s">
        <v>241</v>
      </c>
      <c r="AM32" s="613"/>
      <c r="AN32" s="613"/>
      <c r="AO32" s="649"/>
      <c r="AP32" s="650"/>
      <c r="AQ32" s="651"/>
      <c r="AR32" s="651"/>
      <c r="AS32" s="651"/>
      <c r="AT32" s="684"/>
      <c r="AU32" s="208" t="s">
        <v>323</v>
      </c>
      <c r="AX32" s="606" t="s">
        <v>324</v>
      </c>
      <c r="AY32" s="607"/>
      <c r="AZ32" s="607"/>
      <c r="BA32" s="607"/>
      <c r="BB32" s="607"/>
      <c r="BC32" s="607"/>
      <c r="BD32" s="607"/>
      <c r="BE32" s="607"/>
      <c r="BF32" s="608"/>
      <c r="BG32" s="675">
        <v>99.4</v>
      </c>
      <c r="BH32" s="622"/>
      <c r="BI32" s="622"/>
      <c r="BJ32" s="622"/>
      <c r="BK32" s="622"/>
      <c r="BL32" s="622"/>
      <c r="BM32" s="613">
        <v>98.9</v>
      </c>
      <c r="BN32" s="622"/>
      <c r="BO32" s="622"/>
      <c r="BP32" s="622"/>
      <c r="BQ32" s="645"/>
      <c r="BR32" s="675">
        <v>99.6</v>
      </c>
      <c r="BS32" s="622"/>
      <c r="BT32" s="622"/>
      <c r="BU32" s="622"/>
      <c r="BV32" s="622"/>
      <c r="BW32" s="622"/>
      <c r="BX32" s="613">
        <v>99</v>
      </c>
      <c r="BY32" s="622"/>
      <c r="BZ32" s="622"/>
      <c r="CA32" s="622"/>
      <c r="CB32" s="645"/>
      <c r="CD32" s="632"/>
      <c r="CE32" s="633"/>
      <c r="CF32" s="606" t="s">
        <v>325</v>
      </c>
      <c r="CG32" s="607"/>
      <c r="CH32" s="607"/>
      <c r="CI32" s="607"/>
      <c r="CJ32" s="607"/>
      <c r="CK32" s="607"/>
      <c r="CL32" s="607"/>
      <c r="CM32" s="607"/>
      <c r="CN32" s="607"/>
      <c r="CO32" s="607"/>
      <c r="CP32" s="607"/>
      <c r="CQ32" s="608"/>
      <c r="CR32" s="609">
        <v>399</v>
      </c>
      <c r="CS32" s="610"/>
      <c r="CT32" s="610"/>
      <c r="CU32" s="610"/>
      <c r="CV32" s="610"/>
      <c r="CW32" s="610"/>
      <c r="CX32" s="610"/>
      <c r="CY32" s="611"/>
      <c r="CZ32" s="612">
        <v>0</v>
      </c>
      <c r="DA32" s="624"/>
      <c r="DB32" s="624"/>
      <c r="DC32" s="625"/>
      <c r="DD32" s="615">
        <v>399</v>
      </c>
      <c r="DE32" s="610"/>
      <c r="DF32" s="610"/>
      <c r="DG32" s="610"/>
      <c r="DH32" s="610"/>
      <c r="DI32" s="610"/>
      <c r="DJ32" s="610"/>
      <c r="DK32" s="611"/>
      <c r="DL32" s="615">
        <v>399</v>
      </c>
      <c r="DM32" s="610"/>
      <c r="DN32" s="610"/>
      <c r="DO32" s="610"/>
      <c r="DP32" s="610"/>
      <c r="DQ32" s="610"/>
      <c r="DR32" s="610"/>
      <c r="DS32" s="610"/>
      <c r="DT32" s="610"/>
      <c r="DU32" s="610"/>
      <c r="DV32" s="611"/>
      <c r="DW32" s="612">
        <v>0</v>
      </c>
      <c r="DX32" s="624"/>
      <c r="DY32" s="624"/>
      <c r="DZ32" s="624"/>
      <c r="EA32" s="624"/>
      <c r="EB32" s="624"/>
      <c r="EC32" s="636"/>
    </row>
    <row r="33" spans="2:133" ht="11.25" customHeight="1" x14ac:dyDescent="0.15">
      <c r="B33" s="606" t="s">
        <v>326</v>
      </c>
      <c r="C33" s="607"/>
      <c r="D33" s="607"/>
      <c r="E33" s="607"/>
      <c r="F33" s="607"/>
      <c r="G33" s="607"/>
      <c r="H33" s="607"/>
      <c r="I33" s="607"/>
      <c r="J33" s="607"/>
      <c r="K33" s="607"/>
      <c r="L33" s="607"/>
      <c r="M33" s="607"/>
      <c r="N33" s="607"/>
      <c r="O33" s="607"/>
      <c r="P33" s="607"/>
      <c r="Q33" s="608"/>
      <c r="R33" s="609">
        <v>104316</v>
      </c>
      <c r="S33" s="610"/>
      <c r="T33" s="610"/>
      <c r="U33" s="610"/>
      <c r="V33" s="610"/>
      <c r="W33" s="610"/>
      <c r="X33" s="610"/>
      <c r="Y33" s="611"/>
      <c r="Z33" s="647">
        <v>1</v>
      </c>
      <c r="AA33" s="647"/>
      <c r="AB33" s="647"/>
      <c r="AC33" s="647"/>
      <c r="AD33" s="648">
        <v>55114</v>
      </c>
      <c r="AE33" s="648"/>
      <c r="AF33" s="648"/>
      <c r="AG33" s="648"/>
      <c r="AH33" s="648"/>
      <c r="AI33" s="648"/>
      <c r="AJ33" s="648"/>
      <c r="AK33" s="648"/>
      <c r="AL33" s="612">
        <v>0.9</v>
      </c>
      <c r="AM33" s="613"/>
      <c r="AN33" s="613"/>
      <c r="AO33" s="649"/>
      <c r="AP33" s="652"/>
      <c r="AQ33" s="653"/>
      <c r="AR33" s="653"/>
      <c r="AS33" s="653"/>
      <c r="AT33" s="685"/>
      <c r="AU33" s="213"/>
      <c r="AV33" s="213"/>
      <c r="AW33" s="213"/>
      <c r="AX33" s="590" t="s">
        <v>327</v>
      </c>
      <c r="AY33" s="591"/>
      <c r="AZ33" s="591"/>
      <c r="BA33" s="591"/>
      <c r="BB33" s="591"/>
      <c r="BC33" s="591"/>
      <c r="BD33" s="591"/>
      <c r="BE33" s="591"/>
      <c r="BF33" s="592"/>
      <c r="BG33" s="670">
        <v>99</v>
      </c>
      <c r="BH33" s="594"/>
      <c r="BI33" s="594"/>
      <c r="BJ33" s="594"/>
      <c r="BK33" s="594"/>
      <c r="BL33" s="594"/>
      <c r="BM33" s="640">
        <v>97.6</v>
      </c>
      <c r="BN33" s="594"/>
      <c r="BO33" s="594"/>
      <c r="BP33" s="594"/>
      <c r="BQ33" s="657"/>
      <c r="BR33" s="670">
        <v>99.5</v>
      </c>
      <c r="BS33" s="594"/>
      <c r="BT33" s="594"/>
      <c r="BU33" s="594"/>
      <c r="BV33" s="594"/>
      <c r="BW33" s="594"/>
      <c r="BX33" s="640">
        <v>98</v>
      </c>
      <c r="BY33" s="594"/>
      <c r="BZ33" s="594"/>
      <c r="CA33" s="594"/>
      <c r="CB33" s="657"/>
      <c r="CD33" s="606" t="s">
        <v>328</v>
      </c>
      <c r="CE33" s="607"/>
      <c r="CF33" s="607"/>
      <c r="CG33" s="607"/>
      <c r="CH33" s="607"/>
      <c r="CI33" s="607"/>
      <c r="CJ33" s="607"/>
      <c r="CK33" s="607"/>
      <c r="CL33" s="607"/>
      <c r="CM33" s="607"/>
      <c r="CN33" s="607"/>
      <c r="CO33" s="607"/>
      <c r="CP33" s="607"/>
      <c r="CQ33" s="608"/>
      <c r="CR33" s="609">
        <v>5017567</v>
      </c>
      <c r="CS33" s="622"/>
      <c r="CT33" s="622"/>
      <c r="CU33" s="622"/>
      <c r="CV33" s="622"/>
      <c r="CW33" s="622"/>
      <c r="CX33" s="622"/>
      <c r="CY33" s="623"/>
      <c r="CZ33" s="612">
        <v>51.2</v>
      </c>
      <c r="DA33" s="624"/>
      <c r="DB33" s="624"/>
      <c r="DC33" s="625"/>
      <c r="DD33" s="615">
        <v>3471092</v>
      </c>
      <c r="DE33" s="622"/>
      <c r="DF33" s="622"/>
      <c r="DG33" s="622"/>
      <c r="DH33" s="622"/>
      <c r="DI33" s="622"/>
      <c r="DJ33" s="622"/>
      <c r="DK33" s="623"/>
      <c r="DL33" s="615">
        <v>2113763</v>
      </c>
      <c r="DM33" s="622"/>
      <c r="DN33" s="622"/>
      <c r="DO33" s="622"/>
      <c r="DP33" s="622"/>
      <c r="DQ33" s="622"/>
      <c r="DR33" s="622"/>
      <c r="DS33" s="622"/>
      <c r="DT33" s="622"/>
      <c r="DU33" s="622"/>
      <c r="DV33" s="623"/>
      <c r="DW33" s="612">
        <v>35.6</v>
      </c>
      <c r="DX33" s="624"/>
      <c r="DY33" s="624"/>
      <c r="DZ33" s="624"/>
      <c r="EA33" s="624"/>
      <c r="EB33" s="624"/>
      <c r="EC33" s="636"/>
    </row>
    <row r="34" spans="2:133" ht="11.25" customHeight="1" x14ac:dyDescent="0.15">
      <c r="B34" s="606" t="s">
        <v>329</v>
      </c>
      <c r="C34" s="607"/>
      <c r="D34" s="607"/>
      <c r="E34" s="607"/>
      <c r="F34" s="607"/>
      <c r="G34" s="607"/>
      <c r="H34" s="607"/>
      <c r="I34" s="607"/>
      <c r="J34" s="607"/>
      <c r="K34" s="607"/>
      <c r="L34" s="607"/>
      <c r="M34" s="607"/>
      <c r="N34" s="607"/>
      <c r="O34" s="607"/>
      <c r="P34" s="607"/>
      <c r="Q34" s="608"/>
      <c r="R34" s="609">
        <v>28222</v>
      </c>
      <c r="S34" s="610"/>
      <c r="T34" s="610"/>
      <c r="U34" s="610"/>
      <c r="V34" s="610"/>
      <c r="W34" s="610"/>
      <c r="X34" s="610"/>
      <c r="Y34" s="611"/>
      <c r="Z34" s="647">
        <v>0.3</v>
      </c>
      <c r="AA34" s="647"/>
      <c r="AB34" s="647"/>
      <c r="AC34" s="647"/>
      <c r="AD34" s="648" t="s">
        <v>241</v>
      </c>
      <c r="AE34" s="648"/>
      <c r="AF34" s="648"/>
      <c r="AG34" s="648"/>
      <c r="AH34" s="648"/>
      <c r="AI34" s="648"/>
      <c r="AJ34" s="648"/>
      <c r="AK34" s="648"/>
      <c r="AL34" s="612" t="s">
        <v>233</v>
      </c>
      <c r="AM34" s="613"/>
      <c r="AN34" s="613"/>
      <c r="AO34" s="649"/>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6" t="s">
        <v>330</v>
      </c>
      <c r="CE34" s="607"/>
      <c r="CF34" s="607"/>
      <c r="CG34" s="607"/>
      <c r="CH34" s="607"/>
      <c r="CI34" s="607"/>
      <c r="CJ34" s="607"/>
      <c r="CK34" s="607"/>
      <c r="CL34" s="607"/>
      <c r="CM34" s="607"/>
      <c r="CN34" s="607"/>
      <c r="CO34" s="607"/>
      <c r="CP34" s="607"/>
      <c r="CQ34" s="608"/>
      <c r="CR34" s="609">
        <v>1713098</v>
      </c>
      <c r="CS34" s="610"/>
      <c r="CT34" s="610"/>
      <c r="CU34" s="610"/>
      <c r="CV34" s="610"/>
      <c r="CW34" s="610"/>
      <c r="CX34" s="610"/>
      <c r="CY34" s="611"/>
      <c r="CZ34" s="612">
        <v>17.5</v>
      </c>
      <c r="DA34" s="624"/>
      <c r="DB34" s="624"/>
      <c r="DC34" s="625"/>
      <c r="DD34" s="615">
        <v>1175543</v>
      </c>
      <c r="DE34" s="610"/>
      <c r="DF34" s="610"/>
      <c r="DG34" s="610"/>
      <c r="DH34" s="610"/>
      <c r="DI34" s="610"/>
      <c r="DJ34" s="610"/>
      <c r="DK34" s="611"/>
      <c r="DL34" s="615">
        <v>778593</v>
      </c>
      <c r="DM34" s="610"/>
      <c r="DN34" s="610"/>
      <c r="DO34" s="610"/>
      <c r="DP34" s="610"/>
      <c r="DQ34" s="610"/>
      <c r="DR34" s="610"/>
      <c r="DS34" s="610"/>
      <c r="DT34" s="610"/>
      <c r="DU34" s="610"/>
      <c r="DV34" s="611"/>
      <c r="DW34" s="612">
        <v>13.1</v>
      </c>
      <c r="DX34" s="624"/>
      <c r="DY34" s="624"/>
      <c r="DZ34" s="624"/>
      <c r="EA34" s="624"/>
      <c r="EB34" s="624"/>
      <c r="EC34" s="636"/>
    </row>
    <row r="35" spans="2:133" ht="11.25" customHeight="1" x14ac:dyDescent="0.15">
      <c r="B35" s="606" t="s">
        <v>331</v>
      </c>
      <c r="C35" s="607"/>
      <c r="D35" s="607"/>
      <c r="E35" s="607"/>
      <c r="F35" s="607"/>
      <c r="G35" s="607"/>
      <c r="H35" s="607"/>
      <c r="I35" s="607"/>
      <c r="J35" s="607"/>
      <c r="K35" s="607"/>
      <c r="L35" s="607"/>
      <c r="M35" s="607"/>
      <c r="N35" s="607"/>
      <c r="O35" s="607"/>
      <c r="P35" s="607"/>
      <c r="Q35" s="608"/>
      <c r="R35" s="609">
        <v>1049862</v>
      </c>
      <c r="S35" s="610"/>
      <c r="T35" s="610"/>
      <c r="U35" s="610"/>
      <c r="V35" s="610"/>
      <c r="W35" s="610"/>
      <c r="X35" s="610"/>
      <c r="Y35" s="611"/>
      <c r="Z35" s="647">
        <v>9.6</v>
      </c>
      <c r="AA35" s="647"/>
      <c r="AB35" s="647"/>
      <c r="AC35" s="647"/>
      <c r="AD35" s="648" t="s">
        <v>250</v>
      </c>
      <c r="AE35" s="648"/>
      <c r="AF35" s="648"/>
      <c r="AG35" s="648"/>
      <c r="AH35" s="648"/>
      <c r="AI35" s="648"/>
      <c r="AJ35" s="648"/>
      <c r="AK35" s="648"/>
      <c r="AL35" s="612" t="s">
        <v>250</v>
      </c>
      <c r="AM35" s="613"/>
      <c r="AN35" s="613"/>
      <c r="AO35" s="649"/>
      <c r="AP35" s="216"/>
      <c r="AQ35" s="661" t="s">
        <v>332</v>
      </c>
      <c r="AR35" s="662"/>
      <c r="AS35" s="662"/>
      <c r="AT35" s="662"/>
      <c r="AU35" s="662"/>
      <c r="AV35" s="662"/>
      <c r="AW35" s="662"/>
      <c r="AX35" s="662"/>
      <c r="AY35" s="662"/>
      <c r="AZ35" s="662"/>
      <c r="BA35" s="662"/>
      <c r="BB35" s="662"/>
      <c r="BC35" s="662"/>
      <c r="BD35" s="662"/>
      <c r="BE35" s="662"/>
      <c r="BF35" s="663"/>
      <c r="BG35" s="661" t="s">
        <v>333</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06" t="s">
        <v>334</v>
      </c>
      <c r="CE35" s="607"/>
      <c r="CF35" s="607"/>
      <c r="CG35" s="607"/>
      <c r="CH35" s="607"/>
      <c r="CI35" s="607"/>
      <c r="CJ35" s="607"/>
      <c r="CK35" s="607"/>
      <c r="CL35" s="607"/>
      <c r="CM35" s="607"/>
      <c r="CN35" s="607"/>
      <c r="CO35" s="607"/>
      <c r="CP35" s="607"/>
      <c r="CQ35" s="608"/>
      <c r="CR35" s="609">
        <v>82434</v>
      </c>
      <c r="CS35" s="622"/>
      <c r="CT35" s="622"/>
      <c r="CU35" s="622"/>
      <c r="CV35" s="622"/>
      <c r="CW35" s="622"/>
      <c r="CX35" s="622"/>
      <c r="CY35" s="623"/>
      <c r="CZ35" s="612">
        <v>0.8</v>
      </c>
      <c r="DA35" s="624"/>
      <c r="DB35" s="624"/>
      <c r="DC35" s="625"/>
      <c r="DD35" s="615">
        <v>44138</v>
      </c>
      <c r="DE35" s="622"/>
      <c r="DF35" s="622"/>
      <c r="DG35" s="622"/>
      <c r="DH35" s="622"/>
      <c r="DI35" s="622"/>
      <c r="DJ35" s="622"/>
      <c r="DK35" s="623"/>
      <c r="DL35" s="615">
        <v>23349</v>
      </c>
      <c r="DM35" s="622"/>
      <c r="DN35" s="622"/>
      <c r="DO35" s="622"/>
      <c r="DP35" s="622"/>
      <c r="DQ35" s="622"/>
      <c r="DR35" s="622"/>
      <c r="DS35" s="622"/>
      <c r="DT35" s="622"/>
      <c r="DU35" s="622"/>
      <c r="DV35" s="623"/>
      <c r="DW35" s="612">
        <v>0.4</v>
      </c>
      <c r="DX35" s="624"/>
      <c r="DY35" s="624"/>
      <c r="DZ35" s="624"/>
      <c r="EA35" s="624"/>
      <c r="EB35" s="624"/>
      <c r="EC35" s="636"/>
    </row>
    <row r="36" spans="2:133" ht="11.25" customHeight="1" x14ac:dyDescent="0.15">
      <c r="B36" s="606" t="s">
        <v>335</v>
      </c>
      <c r="C36" s="607"/>
      <c r="D36" s="607"/>
      <c r="E36" s="607"/>
      <c r="F36" s="607"/>
      <c r="G36" s="607"/>
      <c r="H36" s="607"/>
      <c r="I36" s="607"/>
      <c r="J36" s="607"/>
      <c r="K36" s="607"/>
      <c r="L36" s="607"/>
      <c r="M36" s="607"/>
      <c r="N36" s="607"/>
      <c r="O36" s="607"/>
      <c r="P36" s="607"/>
      <c r="Q36" s="608"/>
      <c r="R36" s="609">
        <v>583783</v>
      </c>
      <c r="S36" s="610"/>
      <c r="T36" s="610"/>
      <c r="U36" s="610"/>
      <c r="V36" s="610"/>
      <c r="W36" s="610"/>
      <c r="X36" s="610"/>
      <c r="Y36" s="611"/>
      <c r="Z36" s="647">
        <v>5.3</v>
      </c>
      <c r="AA36" s="647"/>
      <c r="AB36" s="647"/>
      <c r="AC36" s="647"/>
      <c r="AD36" s="648" t="s">
        <v>233</v>
      </c>
      <c r="AE36" s="648"/>
      <c r="AF36" s="648"/>
      <c r="AG36" s="648"/>
      <c r="AH36" s="648"/>
      <c r="AI36" s="648"/>
      <c r="AJ36" s="648"/>
      <c r="AK36" s="648"/>
      <c r="AL36" s="612" t="s">
        <v>233</v>
      </c>
      <c r="AM36" s="613"/>
      <c r="AN36" s="613"/>
      <c r="AO36" s="649"/>
      <c r="AP36" s="216"/>
      <c r="AQ36" s="658" t="s">
        <v>336</v>
      </c>
      <c r="AR36" s="659"/>
      <c r="AS36" s="659"/>
      <c r="AT36" s="659"/>
      <c r="AU36" s="659"/>
      <c r="AV36" s="659"/>
      <c r="AW36" s="659"/>
      <c r="AX36" s="659"/>
      <c r="AY36" s="660"/>
      <c r="AZ36" s="664">
        <v>1620517</v>
      </c>
      <c r="BA36" s="665"/>
      <c r="BB36" s="665"/>
      <c r="BC36" s="665"/>
      <c r="BD36" s="665"/>
      <c r="BE36" s="665"/>
      <c r="BF36" s="666"/>
      <c r="BG36" s="667" t="s">
        <v>337</v>
      </c>
      <c r="BH36" s="668"/>
      <c r="BI36" s="668"/>
      <c r="BJ36" s="668"/>
      <c r="BK36" s="668"/>
      <c r="BL36" s="668"/>
      <c r="BM36" s="668"/>
      <c r="BN36" s="668"/>
      <c r="BO36" s="668"/>
      <c r="BP36" s="668"/>
      <c r="BQ36" s="668"/>
      <c r="BR36" s="668"/>
      <c r="BS36" s="668"/>
      <c r="BT36" s="668"/>
      <c r="BU36" s="669"/>
      <c r="BV36" s="664">
        <v>48113</v>
      </c>
      <c r="BW36" s="665"/>
      <c r="BX36" s="665"/>
      <c r="BY36" s="665"/>
      <c r="BZ36" s="665"/>
      <c r="CA36" s="665"/>
      <c r="CB36" s="666"/>
      <c r="CD36" s="606" t="s">
        <v>338</v>
      </c>
      <c r="CE36" s="607"/>
      <c r="CF36" s="607"/>
      <c r="CG36" s="607"/>
      <c r="CH36" s="607"/>
      <c r="CI36" s="607"/>
      <c r="CJ36" s="607"/>
      <c r="CK36" s="607"/>
      <c r="CL36" s="607"/>
      <c r="CM36" s="607"/>
      <c r="CN36" s="607"/>
      <c r="CO36" s="607"/>
      <c r="CP36" s="607"/>
      <c r="CQ36" s="608"/>
      <c r="CR36" s="609">
        <v>2013659</v>
      </c>
      <c r="CS36" s="610"/>
      <c r="CT36" s="610"/>
      <c r="CU36" s="610"/>
      <c r="CV36" s="610"/>
      <c r="CW36" s="610"/>
      <c r="CX36" s="610"/>
      <c r="CY36" s="611"/>
      <c r="CZ36" s="612">
        <v>20.5</v>
      </c>
      <c r="DA36" s="624"/>
      <c r="DB36" s="624"/>
      <c r="DC36" s="625"/>
      <c r="DD36" s="615">
        <v>1220891</v>
      </c>
      <c r="DE36" s="610"/>
      <c r="DF36" s="610"/>
      <c r="DG36" s="610"/>
      <c r="DH36" s="610"/>
      <c r="DI36" s="610"/>
      <c r="DJ36" s="610"/>
      <c r="DK36" s="611"/>
      <c r="DL36" s="615">
        <v>554879</v>
      </c>
      <c r="DM36" s="610"/>
      <c r="DN36" s="610"/>
      <c r="DO36" s="610"/>
      <c r="DP36" s="610"/>
      <c r="DQ36" s="610"/>
      <c r="DR36" s="610"/>
      <c r="DS36" s="610"/>
      <c r="DT36" s="610"/>
      <c r="DU36" s="610"/>
      <c r="DV36" s="611"/>
      <c r="DW36" s="612">
        <v>9.4</v>
      </c>
      <c r="DX36" s="624"/>
      <c r="DY36" s="624"/>
      <c r="DZ36" s="624"/>
      <c r="EA36" s="624"/>
      <c r="EB36" s="624"/>
      <c r="EC36" s="636"/>
    </row>
    <row r="37" spans="2:133" ht="11.25" customHeight="1" x14ac:dyDescent="0.15">
      <c r="B37" s="606" t="s">
        <v>339</v>
      </c>
      <c r="C37" s="607"/>
      <c r="D37" s="607"/>
      <c r="E37" s="607"/>
      <c r="F37" s="607"/>
      <c r="G37" s="607"/>
      <c r="H37" s="607"/>
      <c r="I37" s="607"/>
      <c r="J37" s="607"/>
      <c r="K37" s="607"/>
      <c r="L37" s="607"/>
      <c r="M37" s="607"/>
      <c r="N37" s="607"/>
      <c r="O37" s="607"/>
      <c r="P37" s="607"/>
      <c r="Q37" s="608"/>
      <c r="R37" s="609">
        <v>201875</v>
      </c>
      <c r="S37" s="610"/>
      <c r="T37" s="610"/>
      <c r="U37" s="610"/>
      <c r="V37" s="610"/>
      <c r="W37" s="610"/>
      <c r="X37" s="610"/>
      <c r="Y37" s="611"/>
      <c r="Z37" s="647">
        <v>1.8</v>
      </c>
      <c r="AA37" s="647"/>
      <c r="AB37" s="647"/>
      <c r="AC37" s="647"/>
      <c r="AD37" s="648">
        <v>4823</v>
      </c>
      <c r="AE37" s="648"/>
      <c r="AF37" s="648"/>
      <c r="AG37" s="648"/>
      <c r="AH37" s="648"/>
      <c r="AI37" s="648"/>
      <c r="AJ37" s="648"/>
      <c r="AK37" s="648"/>
      <c r="AL37" s="612">
        <v>0.1</v>
      </c>
      <c r="AM37" s="613"/>
      <c r="AN37" s="613"/>
      <c r="AO37" s="649"/>
      <c r="AQ37" s="642" t="s">
        <v>340</v>
      </c>
      <c r="AR37" s="643"/>
      <c r="AS37" s="643"/>
      <c r="AT37" s="643"/>
      <c r="AU37" s="643"/>
      <c r="AV37" s="643"/>
      <c r="AW37" s="643"/>
      <c r="AX37" s="643"/>
      <c r="AY37" s="644"/>
      <c r="AZ37" s="609">
        <v>324310</v>
      </c>
      <c r="BA37" s="610"/>
      <c r="BB37" s="610"/>
      <c r="BC37" s="610"/>
      <c r="BD37" s="622"/>
      <c r="BE37" s="622"/>
      <c r="BF37" s="645"/>
      <c r="BG37" s="606" t="s">
        <v>341</v>
      </c>
      <c r="BH37" s="607"/>
      <c r="BI37" s="607"/>
      <c r="BJ37" s="607"/>
      <c r="BK37" s="607"/>
      <c r="BL37" s="607"/>
      <c r="BM37" s="607"/>
      <c r="BN37" s="607"/>
      <c r="BO37" s="607"/>
      <c r="BP37" s="607"/>
      <c r="BQ37" s="607"/>
      <c r="BR37" s="607"/>
      <c r="BS37" s="607"/>
      <c r="BT37" s="607"/>
      <c r="BU37" s="608"/>
      <c r="BV37" s="609">
        <v>24217</v>
      </c>
      <c r="BW37" s="610"/>
      <c r="BX37" s="610"/>
      <c r="BY37" s="610"/>
      <c r="BZ37" s="610"/>
      <c r="CA37" s="610"/>
      <c r="CB37" s="646"/>
      <c r="CD37" s="606" t="s">
        <v>342</v>
      </c>
      <c r="CE37" s="607"/>
      <c r="CF37" s="607"/>
      <c r="CG37" s="607"/>
      <c r="CH37" s="607"/>
      <c r="CI37" s="607"/>
      <c r="CJ37" s="607"/>
      <c r="CK37" s="607"/>
      <c r="CL37" s="607"/>
      <c r="CM37" s="607"/>
      <c r="CN37" s="607"/>
      <c r="CO37" s="607"/>
      <c r="CP37" s="607"/>
      <c r="CQ37" s="608"/>
      <c r="CR37" s="609">
        <v>153030</v>
      </c>
      <c r="CS37" s="622"/>
      <c r="CT37" s="622"/>
      <c r="CU37" s="622"/>
      <c r="CV37" s="622"/>
      <c r="CW37" s="622"/>
      <c r="CX37" s="622"/>
      <c r="CY37" s="623"/>
      <c r="CZ37" s="612">
        <v>1.6</v>
      </c>
      <c r="DA37" s="624"/>
      <c r="DB37" s="624"/>
      <c r="DC37" s="625"/>
      <c r="DD37" s="615">
        <v>101132</v>
      </c>
      <c r="DE37" s="622"/>
      <c r="DF37" s="622"/>
      <c r="DG37" s="622"/>
      <c r="DH37" s="622"/>
      <c r="DI37" s="622"/>
      <c r="DJ37" s="622"/>
      <c r="DK37" s="623"/>
      <c r="DL37" s="615">
        <v>46166</v>
      </c>
      <c r="DM37" s="622"/>
      <c r="DN37" s="622"/>
      <c r="DO37" s="622"/>
      <c r="DP37" s="622"/>
      <c r="DQ37" s="622"/>
      <c r="DR37" s="622"/>
      <c r="DS37" s="622"/>
      <c r="DT37" s="622"/>
      <c r="DU37" s="622"/>
      <c r="DV37" s="623"/>
      <c r="DW37" s="612">
        <v>0.8</v>
      </c>
      <c r="DX37" s="624"/>
      <c r="DY37" s="624"/>
      <c r="DZ37" s="624"/>
      <c r="EA37" s="624"/>
      <c r="EB37" s="624"/>
      <c r="EC37" s="636"/>
    </row>
    <row r="38" spans="2:133" ht="11.25" customHeight="1" x14ac:dyDescent="0.15">
      <c r="B38" s="606" t="s">
        <v>343</v>
      </c>
      <c r="C38" s="607"/>
      <c r="D38" s="607"/>
      <c r="E38" s="607"/>
      <c r="F38" s="607"/>
      <c r="G38" s="607"/>
      <c r="H38" s="607"/>
      <c r="I38" s="607"/>
      <c r="J38" s="607"/>
      <c r="K38" s="607"/>
      <c r="L38" s="607"/>
      <c r="M38" s="607"/>
      <c r="N38" s="607"/>
      <c r="O38" s="607"/>
      <c r="P38" s="607"/>
      <c r="Q38" s="608"/>
      <c r="R38" s="609">
        <v>702800</v>
      </c>
      <c r="S38" s="610"/>
      <c r="T38" s="610"/>
      <c r="U38" s="610"/>
      <c r="V38" s="610"/>
      <c r="W38" s="610"/>
      <c r="X38" s="610"/>
      <c r="Y38" s="611"/>
      <c r="Z38" s="647">
        <v>6.4</v>
      </c>
      <c r="AA38" s="647"/>
      <c r="AB38" s="647"/>
      <c r="AC38" s="647"/>
      <c r="AD38" s="648" t="s">
        <v>241</v>
      </c>
      <c r="AE38" s="648"/>
      <c r="AF38" s="648"/>
      <c r="AG38" s="648"/>
      <c r="AH38" s="648"/>
      <c r="AI38" s="648"/>
      <c r="AJ38" s="648"/>
      <c r="AK38" s="648"/>
      <c r="AL38" s="612" t="s">
        <v>233</v>
      </c>
      <c r="AM38" s="613"/>
      <c r="AN38" s="613"/>
      <c r="AO38" s="649"/>
      <c r="AQ38" s="642" t="s">
        <v>344</v>
      </c>
      <c r="AR38" s="643"/>
      <c r="AS38" s="643"/>
      <c r="AT38" s="643"/>
      <c r="AU38" s="643"/>
      <c r="AV38" s="643"/>
      <c r="AW38" s="643"/>
      <c r="AX38" s="643"/>
      <c r="AY38" s="644"/>
      <c r="AZ38" s="609">
        <v>316234</v>
      </c>
      <c r="BA38" s="610"/>
      <c r="BB38" s="610"/>
      <c r="BC38" s="610"/>
      <c r="BD38" s="622"/>
      <c r="BE38" s="622"/>
      <c r="BF38" s="645"/>
      <c r="BG38" s="606" t="s">
        <v>345</v>
      </c>
      <c r="BH38" s="607"/>
      <c r="BI38" s="607"/>
      <c r="BJ38" s="607"/>
      <c r="BK38" s="607"/>
      <c r="BL38" s="607"/>
      <c r="BM38" s="607"/>
      <c r="BN38" s="607"/>
      <c r="BO38" s="607"/>
      <c r="BP38" s="607"/>
      <c r="BQ38" s="607"/>
      <c r="BR38" s="607"/>
      <c r="BS38" s="607"/>
      <c r="BT38" s="607"/>
      <c r="BU38" s="608"/>
      <c r="BV38" s="609">
        <v>1283</v>
      </c>
      <c r="BW38" s="610"/>
      <c r="BX38" s="610"/>
      <c r="BY38" s="610"/>
      <c r="BZ38" s="610"/>
      <c r="CA38" s="610"/>
      <c r="CB38" s="646"/>
      <c r="CD38" s="606" t="s">
        <v>346</v>
      </c>
      <c r="CE38" s="607"/>
      <c r="CF38" s="607"/>
      <c r="CG38" s="607"/>
      <c r="CH38" s="607"/>
      <c r="CI38" s="607"/>
      <c r="CJ38" s="607"/>
      <c r="CK38" s="607"/>
      <c r="CL38" s="607"/>
      <c r="CM38" s="607"/>
      <c r="CN38" s="607"/>
      <c r="CO38" s="607"/>
      <c r="CP38" s="607"/>
      <c r="CQ38" s="608"/>
      <c r="CR38" s="609">
        <v>1044643</v>
      </c>
      <c r="CS38" s="610"/>
      <c r="CT38" s="610"/>
      <c r="CU38" s="610"/>
      <c r="CV38" s="610"/>
      <c r="CW38" s="610"/>
      <c r="CX38" s="610"/>
      <c r="CY38" s="611"/>
      <c r="CZ38" s="612">
        <v>10.7</v>
      </c>
      <c r="DA38" s="624"/>
      <c r="DB38" s="624"/>
      <c r="DC38" s="625"/>
      <c r="DD38" s="615">
        <v>916316</v>
      </c>
      <c r="DE38" s="610"/>
      <c r="DF38" s="610"/>
      <c r="DG38" s="610"/>
      <c r="DH38" s="610"/>
      <c r="DI38" s="610"/>
      <c r="DJ38" s="610"/>
      <c r="DK38" s="611"/>
      <c r="DL38" s="615">
        <v>756942</v>
      </c>
      <c r="DM38" s="610"/>
      <c r="DN38" s="610"/>
      <c r="DO38" s="610"/>
      <c r="DP38" s="610"/>
      <c r="DQ38" s="610"/>
      <c r="DR38" s="610"/>
      <c r="DS38" s="610"/>
      <c r="DT38" s="610"/>
      <c r="DU38" s="610"/>
      <c r="DV38" s="611"/>
      <c r="DW38" s="612">
        <v>12.8</v>
      </c>
      <c r="DX38" s="624"/>
      <c r="DY38" s="624"/>
      <c r="DZ38" s="624"/>
      <c r="EA38" s="624"/>
      <c r="EB38" s="624"/>
      <c r="EC38" s="636"/>
    </row>
    <row r="39" spans="2:133" ht="11.25" customHeight="1" x14ac:dyDescent="0.15">
      <c r="B39" s="606" t="s">
        <v>347</v>
      </c>
      <c r="C39" s="607"/>
      <c r="D39" s="607"/>
      <c r="E39" s="607"/>
      <c r="F39" s="607"/>
      <c r="G39" s="607"/>
      <c r="H39" s="607"/>
      <c r="I39" s="607"/>
      <c r="J39" s="607"/>
      <c r="K39" s="607"/>
      <c r="L39" s="607"/>
      <c r="M39" s="607"/>
      <c r="N39" s="607"/>
      <c r="O39" s="607"/>
      <c r="P39" s="607"/>
      <c r="Q39" s="608"/>
      <c r="R39" s="609" t="s">
        <v>241</v>
      </c>
      <c r="S39" s="610"/>
      <c r="T39" s="610"/>
      <c r="U39" s="610"/>
      <c r="V39" s="610"/>
      <c r="W39" s="610"/>
      <c r="X39" s="610"/>
      <c r="Y39" s="611"/>
      <c r="Z39" s="647" t="s">
        <v>233</v>
      </c>
      <c r="AA39" s="647"/>
      <c r="AB39" s="647"/>
      <c r="AC39" s="647"/>
      <c r="AD39" s="648" t="s">
        <v>241</v>
      </c>
      <c r="AE39" s="648"/>
      <c r="AF39" s="648"/>
      <c r="AG39" s="648"/>
      <c r="AH39" s="648"/>
      <c r="AI39" s="648"/>
      <c r="AJ39" s="648"/>
      <c r="AK39" s="648"/>
      <c r="AL39" s="612" t="s">
        <v>233</v>
      </c>
      <c r="AM39" s="613"/>
      <c r="AN39" s="613"/>
      <c r="AO39" s="649"/>
      <c r="AQ39" s="642" t="s">
        <v>348</v>
      </c>
      <c r="AR39" s="643"/>
      <c r="AS39" s="643"/>
      <c r="AT39" s="643"/>
      <c r="AU39" s="643"/>
      <c r="AV39" s="643"/>
      <c r="AW39" s="643"/>
      <c r="AX39" s="643"/>
      <c r="AY39" s="644"/>
      <c r="AZ39" s="609">
        <v>197047</v>
      </c>
      <c r="BA39" s="610"/>
      <c r="BB39" s="610"/>
      <c r="BC39" s="610"/>
      <c r="BD39" s="622"/>
      <c r="BE39" s="622"/>
      <c r="BF39" s="645"/>
      <c r="BG39" s="606" t="s">
        <v>349</v>
      </c>
      <c r="BH39" s="607"/>
      <c r="BI39" s="607"/>
      <c r="BJ39" s="607"/>
      <c r="BK39" s="607"/>
      <c r="BL39" s="607"/>
      <c r="BM39" s="607"/>
      <c r="BN39" s="607"/>
      <c r="BO39" s="607"/>
      <c r="BP39" s="607"/>
      <c r="BQ39" s="607"/>
      <c r="BR39" s="607"/>
      <c r="BS39" s="607"/>
      <c r="BT39" s="607"/>
      <c r="BU39" s="608"/>
      <c r="BV39" s="609">
        <v>1905</v>
      </c>
      <c r="BW39" s="610"/>
      <c r="BX39" s="610"/>
      <c r="BY39" s="610"/>
      <c r="BZ39" s="610"/>
      <c r="CA39" s="610"/>
      <c r="CB39" s="646"/>
      <c r="CD39" s="606" t="s">
        <v>350</v>
      </c>
      <c r="CE39" s="607"/>
      <c r="CF39" s="607"/>
      <c r="CG39" s="607"/>
      <c r="CH39" s="607"/>
      <c r="CI39" s="607"/>
      <c r="CJ39" s="607"/>
      <c r="CK39" s="607"/>
      <c r="CL39" s="607"/>
      <c r="CM39" s="607"/>
      <c r="CN39" s="607"/>
      <c r="CO39" s="607"/>
      <c r="CP39" s="607"/>
      <c r="CQ39" s="608"/>
      <c r="CR39" s="609">
        <v>143503</v>
      </c>
      <c r="CS39" s="622"/>
      <c r="CT39" s="622"/>
      <c r="CU39" s="622"/>
      <c r="CV39" s="622"/>
      <c r="CW39" s="622"/>
      <c r="CX39" s="622"/>
      <c r="CY39" s="623"/>
      <c r="CZ39" s="612">
        <v>1.5</v>
      </c>
      <c r="DA39" s="624"/>
      <c r="DB39" s="624"/>
      <c r="DC39" s="625"/>
      <c r="DD39" s="615">
        <v>114204</v>
      </c>
      <c r="DE39" s="622"/>
      <c r="DF39" s="622"/>
      <c r="DG39" s="622"/>
      <c r="DH39" s="622"/>
      <c r="DI39" s="622"/>
      <c r="DJ39" s="622"/>
      <c r="DK39" s="623"/>
      <c r="DL39" s="615" t="s">
        <v>233</v>
      </c>
      <c r="DM39" s="622"/>
      <c r="DN39" s="622"/>
      <c r="DO39" s="622"/>
      <c r="DP39" s="622"/>
      <c r="DQ39" s="622"/>
      <c r="DR39" s="622"/>
      <c r="DS39" s="622"/>
      <c r="DT39" s="622"/>
      <c r="DU39" s="622"/>
      <c r="DV39" s="623"/>
      <c r="DW39" s="612" t="s">
        <v>241</v>
      </c>
      <c r="DX39" s="624"/>
      <c r="DY39" s="624"/>
      <c r="DZ39" s="624"/>
      <c r="EA39" s="624"/>
      <c r="EB39" s="624"/>
      <c r="EC39" s="636"/>
    </row>
    <row r="40" spans="2:133" ht="11.25" customHeight="1" x14ac:dyDescent="0.15">
      <c r="B40" s="606" t="s">
        <v>351</v>
      </c>
      <c r="C40" s="607"/>
      <c r="D40" s="607"/>
      <c r="E40" s="607"/>
      <c r="F40" s="607"/>
      <c r="G40" s="607"/>
      <c r="H40" s="607"/>
      <c r="I40" s="607"/>
      <c r="J40" s="607"/>
      <c r="K40" s="607"/>
      <c r="L40" s="607"/>
      <c r="M40" s="607"/>
      <c r="N40" s="607"/>
      <c r="O40" s="607"/>
      <c r="P40" s="607"/>
      <c r="Q40" s="608"/>
      <c r="R40" s="609">
        <v>48200</v>
      </c>
      <c r="S40" s="610"/>
      <c r="T40" s="610"/>
      <c r="U40" s="610"/>
      <c r="V40" s="610"/>
      <c r="W40" s="610"/>
      <c r="X40" s="610"/>
      <c r="Y40" s="611"/>
      <c r="Z40" s="647">
        <v>0.4</v>
      </c>
      <c r="AA40" s="647"/>
      <c r="AB40" s="647"/>
      <c r="AC40" s="647"/>
      <c r="AD40" s="648" t="s">
        <v>233</v>
      </c>
      <c r="AE40" s="648"/>
      <c r="AF40" s="648"/>
      <c r="AG40" s="648"/>
      <c r="AH40" s="648"/>
      <c r="AI40" s="648"/>
      <c r="AJ40" s="648"/>
      <c r="AK40" s="648"/>
      <c r="AL40" s="612" t="s">
        <v>233</v>
      </c>
      <c r="AM40" s="613"/>
      <c r="AN40" s="613"/>
      <c r="AO40" s="649"/>
      <c r="AQ40" s="642" t="s">
        <v>352</v>
      </c>
      <c r="AR40" s="643"/>
      <c r="AS40" s="643"/>
      <c r="AT40" s="643"/>
      <c r="AU40" s="643"/>
      <c r="AV40" s="643"/>
      <c r="AW40" s="643"/>
      <c r="AX40" s="643"/>
      <c r="AY40" s="644"/>
      <c r="AZ40" s="609">
        <v>62593</v>
      </c>
      <c r="BA40" s="610"/>
      <c r="BB40" s="610"/>
      <c r="BC40" s="610"/>
      <c r="BD40" s="622"/>
      <c r="BE40" s="622"/>
      <c r="BF40" s="645"/>
      <c r="BG40" s="650" t="s">
        <v>353</v>
      </c>
      <c r="BH40" s="651"/>
      <c r="BI40" s="651"/>
      <c r="BJ40" s="651"/>
      <c r="BK40" s="651"/>
      <c r="BL40" s="217"/>
      <c r="BM40" s="607" t="s">
        <v>354</v>
      </c>
      <c r="BN40" s="607"/>
      <c r="BO40" s="607"/>
      <c r="BP40" s="607"/>
      <c r="BQ40" s="607"/>
      <c r="BR40" s="607"/>
      <c r="BS40" s="607"/>
      <c r="BT40" s="607"/>
      <c r="BU40" s="608"/>
      <c r="BV40" s="609">
        <v>74</v>
      </c>
      <c r="BW40" s="610"/>
      <c r="BX40" s="610"/>
      <c r="BY40" s="610"/>
      <c r="BZ40" s="610"/>
      <c r="CA40" s="610"/>
      <c r="CB40" s="646"/>
      <c r="CD40" s="606" t="s">
        <v>355</v>
      </c>
      <c r="CE40" s="607"/>
      <c r="CF40" s="607"/>
      <c r="CG40" s="607"/>
      <c r="CH40" s="607"/>
      <c r="CI40" s="607"/>
      <c r="CJ40" s="607"/>
      <c r="CK40" s="607"/>
      <c r="CL40" s="607"/>
      <c r="CM40" s="607"/>
      <c r="CN40" s="607"/>
      <c r="CO40" s="607"/>
      <c r="CP40" s="607"/>
      <c r="CQ40" s="608"/>
      <c r="CR40" s="609">
        <v>20230</v>
      </c>
      <c r="CS40" s="610"/>
      <c r="CT40" s="610"/>
      <c r="CU40" s="610"/>
      <c r="CV40" s="610"/>
      <c r="CW40" s="610"/>
      <c r="CX40" s="610"/>
      <c r="CY40" s="611"/>
      <c r="CZ40" s="612">
        <v>0.2</v>
      </c>
      <c r="DA40" s="624"/>
      <c r="DB40" s="624"/>
      <c r="DC40" s="625"/>
      <c r="DD40" s="615" t="s">
        <v>233</v>
      </c>
      <c r="DE40" s="610"/>
      <c r="DF40" s="610"/>
      <c r="DG40" s="610"/>
      <c r="DH40" s="610"/>
      <c r="DI40" s="610"/>
      <c r="DJ40" s="610"/>
      <c r="DK40" s="611"/>
      <c r="DL40" s="615" t="s">
        <v>241</v>
      </c>
      <c r="DM40" s="610"/>
      <c r="DN40" s="610"/>
      <c r="DO40" s="610"/>
      <c r="DP40" s="610"/>
      <c r="DQ40" s="610"/>
      <c r="DR40" s="610"/>
      <c r="DS40" s="610"/>
      <c r="DT40" s="610"/>
      <c r="DU40" s="610"/>
      <c r="DV40" s="611"/>
      <c r="DW40" s="612" t="s">
        <v>241</v>
      </c>
      <c r="DX40" s="624"/>
      <c r="DY40" s="624"/>
      <c r="DZ40" s="624"/>
      <c r="EA40" s="624"/>
      <c r="EB40" s="624"/>
      <c r="EC40" s="636"/>
    </row>
    <row r="41" spans="2:133" ht="11.25" customHeight="1" x14ac:dyDescent="0.15">
      <c r="B41" s="590" t="s">
        <v>356</v>
      </c>
      <c r="C41" s="591"/>
      <c r="D41" s="591"/>
      <c r="E41" s="591"/>
      <c r="F41" s="591"/>
      <c r="G41" s="591"/>
      <c r="H41" s="591"/>
      <c r="I41" s="591"/>
      <c r="J41" s="591"/>
      <c r="K41" s="591"/>
      <c r="L41" s="591"/>
      <c r="M41" s="591"/>
      <c r="N41" s="591"/>
      <c r="O41" s="591"/>
      <c r="P41" s="591"/>
      <c r="Q41" s="592"/>
      <c r="R41" s="593">
        <v>10970509</v>
      </c>
      <c r="S41" s="634"/>
      <c r="T41" s="634"/>
      <c r="U41" s="634"/>
      <c r="V41" s="634"/>
      <c r="W41" s="634"/>
      <c r="X41" s="634"/>
      <c r="Y41" s="637"/>
      <c r="Z41" s="638">
        <v>100</v>
      </c>
      <c r="AA41" s="638"/>
      <c r="AB41" s="638"/>
      <c r="AC41" s="638"/>
      <c r="AD41" s="639">
        <v>5881401</v>
      </c>
      <c r="AE41" s="639"/>
      <c r="AF41" s="639"/>
      <c r="AG41" s="639"/>
      <c r="AH41" s="639"/>
      <c r="AI41" s="639"/>
      <c r="AJ41" s="639"/>
      <c r="AK41" s="639"/>
      <c r="AL41" s="596">
        <v>100</v>
      </c>
      <c r="AM41" s="640"/>
      <c r="AN41" s="640"/>
      <c r="AO41" s="641"/>
      <c r="AQ41" s="642" t="s">
        <v>357</v>
      </c>
      <c r="AR41" s="643"/>
      <c r="AS41" s="643"/>
      <c r="AT41" s="643"/>
      <c r="AU41" s="643"/>
      <c r="AV41" s="643"/>
      <c r="AW41" s="643"/>
      <c r="AX41" s="643"/>
      <c r="AY41" s="644"/>
      <c r="AZ41" s="609">
        <v>146075</v>
      </c>
      <c r="BA41" s="610"/>
      <c r="BB41" s="610"/>
      <c r="BC41" s="610"/>
      <c r="BD41" s="622"/>
      <c r="BE41" s="622"/>
      <c r="BF41" s="645"/>
      <c r="BG41" s="650"/>
      <c r="BH41" s="651"/>
      <c r="BI41" s="651"/>
      <c r="BJ41" s="651"/>
      <c r="BK41" s="651"/>
      <c r="BL41" s="217"/>
      <c r="BM41" s="607" t="s">
        <v>358</v>
      </c>
      <c r="BN41" s="607"/>
      <c r="BO41" s="607"/>
      <c r="BP41" s="607"/>
      <c r="BQ41" s="607"/>
      <c r="BR41" s="607"/>
      <c r="BS41" s="607"/>
      <c r="BT41" s="607"/>
      <c r="BU41" s="608"/>
      <c r="BV41" s="609" t="s">
        <v>233</v>
      </c>
      <c r="BW41" s="610"/>
      <c r="BX41" s="610"/>
      <c r="BY41" s="610"/>
      <c r="BZ41" s="610"/>
      <c r="CA41" s="610"/>
      <c r="CB41" s="646"/>
      <c r="CD41" s="606" t="s">
        <v>359</v>
      </c>
      <c r="CE41" s="607"/>
      <c r="CF41" s="607"/>
      <c r="CG41" s="607"/>
      <c r="CH41" s="607"/>
      <c r="CI41" s="607"/>
      <c r="CJ41" s="607"/>
      <c r="CK41" s="607"/>
      <c r="CL41" s="607"/>
      <c r="CM41" s="607"/>
      <c r="CN41" s="607"/>
      <c r="CO41" s="607"/>
      <c r="CP41" s="607"/>
      <c r="CQ41" s="608"/>
      <c r="CR41" s="609" t="s">
        <v>233</v>
      </c>
      <c r="CS41" s="622"/>
      <c r="CT41" s="622"/>
      <c r="CU41" s="622"/>
      <c r="CV41" s="622"/>
      <c r="CW41" s="622"/>
      <c r="CX41" s="622"/>
      <c r="CY41" s="623"/>
      <c r="CZ41" s="612" t="s">
        <v>233</v>
      </c>
      <c r="DA41" s="624"/>
      <c r="DB41" s="624"/>
      <c r="DC41" s="625"/>
      <c r="DD41" s="615" t="s">
        <v>233</v>
      </c>
      <c r="DE41" s="622"/>
      <c r="DF41" s="622"/>
      <c r="DG41" s="622"/>
      <c r="DH41" s="622"/>
      <c r="DI41" s="622"/>
      <c r="DJ41" s="622"/>
      <c r="DK41" s="623"/>
      <c r="DL41" s="616"/>
      <c r="DM41" s="617"/>
      <c r="DN41" s="617"/>
      <c r="DO41" s="617"/>
      <c r="DP41" s="617"/>
      <c r="DQ41" s="617"/>
      <c r="DR41" s="617"/>
      <c r="DS41" s="617"/>
      <c r="DT41" s="617"/>
      <c r="DU41" s="617"/>
      <c r="DV41" s="618"/>
      <c r="DW41" s="619"/>
      <c r="DX41" s="620"/>
      <c r="DY41" s="620"/>
      <c r="DZ41" s="620"/>
      <c r="EA41" s="620"/>
      <c r="EB41" s="620"/>
      <c r="EC41" s="621"/>
    </row>
    <row r="42" spans="2:133" ht="11.25" customHeight="1" x14ac:dyDescent="0.15">
      <c r="AQ42" s="654" t="s">
        <v>360</v>
      </c>
      <c r="AR42" s="655"/>
      <c r="AS42" s="655"/>
      <c r="AT42" s="655"/>
      <c r="AU42" s="655"/>
      <c r="AV42" s="655"/>
      <c r="AW42" s="655"/>
      <c r="AX42" s="655"/>
      <c r="AY42" s="656"/>
      <c r="AZ42" s="593">
        <v>574258</v>
      </c>
      <c r="BA42" s="634"/>
      <c r="BB42" s="634"/>
      <c r="BC42" s="634"/>
      <c r="BD42" s="594"/>
      <c r="BE42" s="594"/>
      <c r="BF42" s="657"/>
      <c r="BG42" s="652"/>
      <c r="BH42" s="653"/>
      <c r="BI42" s="653"/>
      <c r="BJ42" s="653"/>
      <c r="BK42" s="653"/>
      <c r="BL42" s="218"/>
      <c r="BM42" s="591" t="s">
        <v>361</v>
      </c>
      <c r="BN42" s="591"/>
      <c r="BO42" s="591"/>
      <c r="BP42" s="591"/>
      <c r="BQ42" s="591"/>
      <c r="BR42" s="591"/>
      <c r="BS42" s="591"/>
      <c r="BT42" s="591"/>
      <c r="BU42" s="592"/>
      <c r="BV42" s="593">
        <v>392</v>
      </c>
      <c r="BW42" s="634"/>
      <c r="BX42" s="634"/>
      <c r="BY42" s="634"/>
      <c r="BZ42" s="634"/>
      <c r="CA42" s="634"/>
      <c r="CB42" s="635"/>
      <c r="CD42" s="606" t="s">
        <v>362</v>
      </c>
      <c r="CE42" s="607"/>
      <c r="CF42" s="607"/>
      <c r="CG42" s="607"/>
      <c r="CH42" s="607"/>
      <c r="CI42" s="607"/>
      <c r="CJ42" s="607"/>
      <c r="CK42" s="607"/>
      <c r="CL42" s="607"/>
      <c r="CM42" s="607"/>
      <c r="CN42" s="607"/>
      <c r="CO42" s="607"/>
      <c r="CP42" s="607"/>
      <c r="CQ42" s="608"/>
      <c r="CR42" s="609">
        <v>1297678</v>
      </c>
      <c r="CS42" s="622"/>
      <c r="CT42" s="622"/>
      <c r="CU42" s="622"/>
      <c r="CV42" s="622"/>
      <c r="CW42" s="622"/>
      <c r="CX42" s="622"/>
      <c r="CY42" s="623"/>
      <c r="CZ42" s="612">
        <v>13.2</v>
      </c>
      <c r="DA42" s="624"/>
      <c r="DB42" s="624"/>
      <c r="DC42" s="625"/>
      <c r="DD42" s="615">
        <v>440510</v>
      </c>
      <c r="DE42" s="622"/>
      <c r="DF42" s="622"/>
      <c r="DG42" s="622"/>
      <c r="DH42" s="622"/>
      <c r="DI42" s="622"/>
      <c r="DJ42" s="622"/>
      <c r="DK42" s="623"/>
      <c r="DL42" s="616"/>
      <c r="DM42" s="617"/>
      <c r="DN42" s="617"/>
      <c r="DO42" s="617"/>
      <c r="DP42" s="617"/>
      <c r="DQ42" s="617"/>
      <c r="DR42" s="617"/>
      <c r="DS42" s="617"/>
      <c r="DT42" s="617"/>
      <c r="DU42" s="617"/>
      <c r="DV42" s="618"/>
      <c r="DW42" s="619"/>
      <c r="DX42" s="620"/>
      <c r="DY42" s="620"/>
      <c r="DZ42" s="620"/>
      <c r="EA42" s="620"/>
      <c r="EB42" s="620"/>
      <c r="EC42" s="621"/>
    </row>
    <row r="43" spans="2:133" ht="11.25" customHeight="1" x14ac:dyDescent="0.15">
      <c r="B43" s="208" t="s">
        <v>363</v>
      </c>
      <c r="CD43" s="606" t="s">
        <v>364</v>
      </c>
      <c r="CE43" s="607"/>
      <c r="CF43" s="607"/>
      <c r="CG43" s="607"/>
      <c r="CH43" s="607"/>
      <c r="CI43" s="607"/>
      <c r="CJ43" s="607"/>
      <c r="CK43" s="607"/>
      <c r="CL43" s="607"/>
      <c r="CM43" s="607"/>
      <c r="CN43" s="607"/>
      <c r="CO43" s="607"/>
      <c r="CP43" s="607"/>
      <c r="CQ43" s="608"/>
      <c r="CR43" s="609" t="s">
        <v>250</v>
      </c>
      <c r="CS43" s="622"/>
      <c r="CT43" s="622"/>
      <c r="CU43" s="622"/>
      <c r="CV43" s="622"/>
      <c r="CW43" s="622"/>
      <c r="CX43" s="622"/>
      <c r="CY43" s="623"/>
      <c r="CZ43" s="612" t="s">
        <v>233</v>
      </c>
      <c r="DA43" s="624"/>
      <c r="DB43" s="624"/>
      <c r="DC43" s="625"/>
      <c r="DD43" s="615" t="s">
        <v>241</v>
      </c>
      <c r="DE43" s="622"/>
      <c r="DF43" s="622"/>
      <c r="DG43" s="622"/>
      <c r="DH43" s="622"/>
      <c r="DI43" s="622"/>
      <c r="DJ43" s="622"/>
      <c r="DK43" s="623"/>
      <c r="DL43" s="616"/>
      <c r="DM43" s="617"/>
      <c r="DN43" s="617"/>
      <c r="DO43" s="617"/>
      <c r="DP43" s="617"/>
      <c r="DQ43" s="617"/>
      <c r="DR43" s="617"/>
      <c r="DS43" s="617"/>
      <c r="DT43" s="617"/>
      <c r="DU43" s="617"/>
      <c r="DV43" s="618"/>
      <c r="DW43" s="619"/>
      <c r="DX43" s="620"/>
      <c r="DY43" s="620"/>
      <c r="DZ43" s="620"/>
      <c r="EA43" s="620"/>
      <c r="EB43" s="620"/>
      <c r="EC43" s="621"/>
    </row>
    <row r="44" spans="2:133" ht="11.25" customHeight="1" x14ac:dyDescent="0.15">
      <c r="B44" s="626" t="s">
        <v>365</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6"/>
      <c r="AQ44" s="626"/>
      <c r="AR44" s="626"/>
      <c r="AS44" s="626"/>
      <c r="AT44" s="626"/>
      <c r="AU44" s="626"/>
      <c r="AV44" s="626"/>
      <c r="AW44" s="626"/>
      <c r="AX44" s="626"/>
      <c r="AY44" s="626"/>
      <c r="AZ44" s="626"/>
      <c r="BA44" s="626"/>
      <c r="BB44" s="626"/>
      <c r="BC44" s="626"/>
      <c r="BD44" s="626"/>
      <c r="BE44" s="626"/>
      <c r="BF44" s="626"/>
      <c r="BG44" s="626"/>
      <c r="BH44" s="626"/>
      <c r="BI44" s="626"/>
      <c r="BJ44" s="626"/>
      <c r="BK44" s="626"/>
      <c r="BL44" s="626"/>
      <c r="BM44" s="626"/>
      <c r="BN44" s="626"/>
      <c r="BO44" s="626"/>
      <c r="BP44" s="626"/>
      <c r="BQ44" s="626"/>
      <c r="BR44" s="626"/>
      <c r="BS44" s="626"/>
      <c r="BT44" s="626"/>
      <c r="BU44" s="626"/>
      <c r="BV44" s="626"/>
      <c r="BW44" s="626"/>
      <c r="BX44" s="626"/>
      <c r="BY44" s="626"/>
      <c r="BZ44" s="626"/>
      <c r="CA44" s="626"/>
      <c r="CB44" s="626"/>
      <c r="CC44" s="627"/>
      <c r="CD44" s="628" t="s">
        <v>312</v>
      </c>
      <c r="CE44" s="629"/>
      <c r="CF44" s="606" t="s">
        <v>366</v>
      </c>
      <c r="CG44" s="607"/>
      <c r="CH44" s="607"/>
      <c r="CI44" s="607"/>
      <c r="CJ44" s="607"/>
      <c r="CK44" s="607"/>
      <c r="CL44" s="607"/>
      <c r="CM44" s="607"/>
      <c r="CN44" s="607"/>
      <c r="CO44" s="607"/>
      <c r="CP44" s="607"/>
      <c r="CQ44" s="608"/>
      <c r="CR44" s="609">
        <v>933606</v>
      </c>
      <c r="CS44" s="610"/>
      <c r="CT44" s="610"/>
      <c r="CU44" s="610"/>
      <c r="CV44" s="610"/>
      <c r="CW44" s="610"/>
      <c r="CX44" s="610"/>
      <c r="CY44" s="611"/>
      <c r="CZ44" s="612">
        <v>9.5</v>
      </c>
      <c r="DA44" s="613"/>
      <c r="DB44" s="613"/>
      <c r="DC44" s="614"/>
      <c r="DD44" s="615">
        <v>237516</v>
      </c>
      <c r="DE44" s="610"/>
      <c r="DF44" s="610"/>
      <c r="DG44" s="610"/>
      <c r="DH44" s="610"/>
      <c r="DI44" s="610"/>
      <c r="DJ44" s="610"/>
      <c r="DK44" s="611"/>
      <c r="DL44" s="616"/>
      <c r="DM44" s="617"/>
      <c r="DN44" s="617"/>
      <c r="DO44" s="617"/>
      <c r="DP44" s="617"/>
      <c r="DQ44" s="617"/>
      <c r="DR44" s="617"/>
      <c r="DS44" s="617"/>
      <c r="DT44" s="617"/>
      <c r="DU44" s="617"/>
      <c r="DV44" s="618"/>
      <c r="DW44" s="619"/>
      <c r="DX44" s="620"/>
      <c r="DY44" s="620"/>
      <c r="DZ44" s="620"/>
      <c r="EA44" s="620"/>
      <c r="EB44" s="620"/>
      <c r="EC44" s="621"/>
    </row>
    <row r="45" spans="2:133" ht="11.25" customHeight="1" x14ac:dyDescent="0.15">
      <c r="B45" s="626" t="s">
        <v>367</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c r="AV45" s="626"/>
      <c r="AW45" s="626"/>
      <c r="AX45" s="626"/>
      <c r="AY45" s="626"/>
      <c r="AZ45" s="626"/>
      <c r="BA45" s="626"/>
      <c r="BB45" s="626"/>
      <c r="BC45" s="626"/>
      <c r="BD45" s="626"/>
      <c r="BE45" s="626"/>
      <c r="BF45" s="626"/>
      <c r="BG45" s="626"/>
      <c r="BH45" s="626"/>
      <c r="BI45" s="626"/>
      <c r="BJ45" s="626"/>
      <c r="BK45" s="626"/>
      <c r="BL45" s="626"/>
      <c r="BM45" s="626"/>
      <c r="BN45" s="626"/>
      <c r="BO45" s="626"/>
      <c r="BP45" s="626"/>
      <c r="BQ45" s="626"/>
      <c r="BR45" s="626"/>
      <c r="BS45" s="626"/>
      <c r="BT45" s="626"/>
      <c r="BU45" s="626"/>
      <c r="BV45" s="626"/>
      <c r="BW45" s="626"/>
      <c r="BX45" s="626"/>
      <c r="BY45" s="626"/>
      <c r="BZ45" s="626"/>
      <c r="CA45" s="626"/>
      <c r="CB45" s="626"/>
      <c r="CC45" s="627"/>
      <c r="CD45" s="630"/>
      <c r="CE45" s="631"/>
      <c r="CF45" s="606" t="s">
        <v>368</v>
      </c>
      <c r="CG45" s="607"/>
      <c r="CH45" s="607"/>
      <c r="CI45" s="607"/>
      <c r="CJ45" s="607"/>
      <c r="CK45" s="607"/>
      <c r="CL45" s="607"/>
      <c r="CM45" s="607"/>
      <c r="CN45" s="607"/>
      <c r="CO45" s="607"/>
      <c r="CP45" s="607"/>
      <c r="CQ45" s="608"/>
      <c r="CR45" s="609">
        <v>343714</v>
      </c>
      <c r="CS45" s="622"/>
      <c r="CT45" s="622"/>
      <c r="CU45" s="622"/>
      <c r="CV45" s="622"/>
      <c r="CW45" s="622"/>
      <c r="CX45" s="622"/>
      <c r="CY45" s="623"/>
      <c r="CZ45" s="612">
        <v>3.5</v>
      </c>
      <c r="DA45" s="624"/>
      <c r="DB45" s="624"/>
      <c r="DC45" s="625"/>
      <c r="DD45" s="615">
        <v>30866</v>
      </c>
      <c r="DE45" s="622"/>
      <c r="DF45" s="622"/>
      <c r="DG45" s="622"/>
      <c r="DH45" s="622"/>
      <c r="DI45" s="622"/>
      <c r="DJ45" s="622"/>
      <c r="DK45" s="623"/>
      <c r="DL45" s="616"/>
      <c r="DM45" s="617"/>
      <c r="DN45" s="617"/>
      <c r="DO45" s="617"/>
      <c r="DP45" s="617"/>
      <c r="DQ45" s="617"/>
      <c r="DR45" s="617"/>
      <c r="DS45" s="617"/>
      <c r="DT45" s="617"/>
      <c r="DU45" s="617"/>
      <c r="DV45" s="618"/>
      <c r="DW45" s="619"/>
      <c r="DX45" s="620"/>
      <c r="DY45" s="620"/>
      <c r="DZ45" s="620"/>
      <c r="EA45" s="620"/>
      <c r="EB45" s="620"/>
      <c r="EC45" s="621"/>
    </row>
    <row r="46" spans="2:133" ht="11.25" customHeight="1" x14ac:dyDescent="0.15">
      <c r="B46" s="219"/>
      <c r="CD46" s="630"/>
      <c r="CE46" s="631"/>
      <c r="CF46" s="606" t="s">
        <v>369</v>
      </c>
      <c r="CG46" s="607"/>
      <c r="CH46" s="607"/>
      <c r="CI46" s="607"/>
      <c r="CJ46" s="607"/>
      <c r="CK46" s="607"/>
      <c r="CL46" s="607"/>
      <c r="CM46" s="607"/>
      <c r="CN46" s="607"/>
      <c r="CO46" s="607"/>
      <c r="CP46" s="607"/>
      <c r="CQ46" s="608"/>
      <c r="CR46" s="609">
        <v>531320</v>
      </c>
      <c r="CS46" s="610"/>
      <c r="CT46" s="610"/>
      <c r="CU46" s="610"/>
      <c r="CV46" s="610"/>
      <c r="CW46" s="610"/>
      <c r="CX46" s="610"/>
      <c r="CY46" s="611"/>
      <c r="CZ46" s="612">
        <v>5.4</v>
      </c>
      <c r="DA46" s="613"/>
      <c r="DB46" s="613"/>
      <c r="DC46" s="614"/>
      <c r="DD46" s="615">
        <v>203378</v>
      </c>
      <c r="DE46" s="610"/>
      <c r="DF46" s="610"/>
      <c r="DG46" s="610"/>
      <c r="DH46" s="610"/>
      <c r="DI46" s="610"/>
      <c r="DJ46" s="610"/>
      <c r="DK46" s="611"/>
      <c r="DL46" s="616"/>
      <c r="DM46" s="617"/>
      <c r="DN46" s="617"/>
      <c r="DO46" s="617"/>
      <c r="DP46" s="617"/>
      <c r="DQ46" s="617"/>
      <c r="DR46" s="617"/>
      <c r="DS46" s="617"/>
      <c r="DT46" s="617"/>
      <c r="DU46" s="617"/>
      <c r="DV46" s="618"/>
      <c r="DW46" s="619"/>
      <c r="DX46" s="620"/>
      <c r="DY46" s="620"/>
      <c r="DZ46" s="620"/>
      <c r="EA46" s="620"/>
      <c r="EB46" s="620"/>
      <c r="EC46" s="621"/>
    </row>
    <row r="47" spans="2:133" ht="11.25" customHeight="1" x14ac:dyDescent="0.15">
      <c r="B47" s="219"/>
      <c r="CD47" s="630"/>
      <c r="CE47" s="631"/>
      <c r="CF47" s="606" t="s">
        <v>370</v>
      </c>
      <c r="CG47" s="607"/>
      <c r="CH47" s="607"/>
      <c r="CI47" s="607"/>
      <c r="CJ47" s="607"/>
      <c r="CK47" s="607"/>
      <c r="CL47" s="607"/>
      <c r="CM47" s="607"/>
      <c r="CN47" s="607"/>
      <c r="CO47" s="607"/>
      <c r="CP47" s="607"/>
      <c r="CQ47" s="608"/>
      <c r="CR47" s="609">
        <v>364072</v>
      </c>
      <c r="CS47" s="622"/>
      <c r="CT47" s="622"/>
      <c r="CU47" s="622"/>
      <c r="CV47" s="622"/>
      <c r="CW47" s="622"/>
      <c r="CX47" s="622"/>
      <c r="CY47" s="623"/>
      <c r="CZ47" s="612">
        <v>3.7</v>
      </c>
      <c r="DA47" s="624"/>
      <c r="DB47" s="624"/>
      <c r="DC47" s="625"/>
      <c r="DD47" s="615">
        <v>202994</v>
      </c>
      <c r="DE47" s="622"/>
      <c r="DF47" s="622"/>
      <c r="DG47" s="622"/>
      <c r="DH47" s="622"/>
      <c r="DI47" s="622"/>
      <c r="DJ47" s="622"/>
      <c r="DK47" s="623"/>
      <c r="DL47" s="616"/>
      <c r="DM47" s="617"/>
      <c r="DN47" s="617"/>
      <c r="DO47" s="617"/>
      <c r="DP47" s="617"/>
      <c r="DQ47" s="617"/>
      <c r="DR47" s="617"/>
      <c r="DS47" s="617"/>
      <c r="DT47" s="617"/>
      <c r="DU47" s="617"/>
      <c r="DV47" s="618"/>
      <c r="DW47" s="619"/>
      <c r="DX47" s="620"/>
      <c r="DY47" s="620"/>
      <c r="DZ47" s="620"/>
      <c r="EA47" s="620"/>
      <c r="EB47" s="620"/>
      <c r="EC47" s="621"/>
    </row>
    <row r="48" spans="2:133" x14ac:dyDescent="0.15">
      <c r="B48" s="219"/>
      <c r="CD48" s="632"/>
      <c r="CE48" s="633"/>
      <c r="CF48" s="606" t="s">
        <v>371</v>
      </c>
      <c r="CG48" s="607"/>
      <c r="CH48" s="607"/>
      <c r="CI48" s="607"/>
      <c r="CJ48" s="607"/>
      <c r="CK48" s="607"/>
      <c r="CL48" s="607"/>
      <c r="CM48" s="607"/>
      <c r="CN48" s="607"/>
      <c r="CO48" s="607"/>
      <c r="CP48" s="607"/>
      <c r="CQ48" s="608"/>
      <c r="CR48" s="609" t="s">
        <v>233</v>
      </c>
      <c r="CS48" s="610"/>
      <c r="CT48" s="610"/>
      <c r="CU48" s="610"/>
      <c r="CV48" s="610"/>
      <c r="CW48" s="610"/>
      <c r="CX48" s="610"/>
      <c r="CY48" s="611"/>
      <c r="CZ48" s="612" t="s">
        <v>233</v>
      </c>
      <c r="DA48" s="613"/>
      <c r="DB48" s="613"/>
      <c r="DC48" s="614"/>
      <c r="DD48" s="615" t="s">
        <v>241</v>
      </c>
      <c r="DE48" s="610"/>
      <c r="DF48" s="610"/>
      <c r="DG48" s="610"/>
      <c r="DH48" s="610"/>
      <c r="DI48" s="610"/>
      <c r="DJ48" s="610"/>
      <c r="DK48" s="611"/>
      <c r="DL48" s="616"/>
      <c r="DM48" s="617"/>
      <c r="DN48" s="617"/>
      <c r="DO48" s="617"/>
      <c r="DP48" s="617"/>
      <c r="DQ48" s="617"/>
      <c r="DR48" s="617"/>
      <c r="DS48" s="617"/>
      <c r="DT48" s="617"/>
      <c r="DU48" s="617"/>
      <c r="DV48" s="618"/>
      <c r="DW48" s="619"/>
      <c r="DX48" s="620"/>
      <c r="DY48" s="620"/>
      <c r="DZ48" s="620"/>
      <c r="EA48" s="620"/>
      <c r="EB48" s="620"/>
      <c r="EC48" s="621"/>
    </row>
    <row r="49" spans="2:133" ht="11.25" customHeight="1" x14ac:dyDescent="0.15">
      <c r="B49" s="219"/>
      <c r="CD49" s="590" t="s">
        <v>372</v>
      </c>
      <c r="CE49" s="591"/>
      <c r="CF49" s="591"/>
      <c r="CG49" s="591"/>
      <c r="CH49" s="591"/>
      <c r="CI49" s="591"/>
      <c r="CJ49" s="591"/>
      <c r="CK49" s="591"/>
      <c r="CL49" s="591"/>
      <c r="CM49" s="591"/>
      <c r="CN49" s="591"/>
      <c r="CO49" s="591"/>
      <c r="CP49" s="591"/>
      <c r="CQ49" s="592"/>
      <c r="CR49" s="593">
        <v>9802485</v>
      </c>
      <c r="CS49" s="594"/>
      <c r="CT49" s="594"/>
      <c r="CU49" s="594"/>
      <c r="CV49" s="594"/>
      <c r="CW49" s="594"/>
      <c r="CX49" s="594"/>
      <c r="CY49" s="595"/>
      <c r="CZ49" s="596">
        <v>100</v>
      </c>
      <c r="DA49" s="597"/>
      <c r="DB49" s="597"/>
      <c r="DC49" s="598"/>
      <c r="DD49" s="599">
        <v>6916275</v>
      </c>
      <c r="DE49" s="594"/>
      <c r="DF49" s="594"/>
      <c r="DG49" s="594"/>
      <c r="DH49" s="594"/>
      <c r="DI49" s="594"/>
      <c r="DJ49" s="594"/>
      <c r="DK49" s="595"/>
      <c r="DL49" s="600"/>
      <c r="DM49" s="601"/>
      <c r="DN49" s="601"/>
      <c r="DO49" s="601"/>
      <c r="DP49" s="601"/>
      <c r="DQ49" s="601"/>
      <c r="DR49" s="601"/>
      <c r="DS49" s="601"/>
      <c r="DT49" s="601"/>
      <c r="DU49" s="601"/>
      <c r="DV49" s="602"/>
      <c r="DW49" s="603"/>
      <c r="DX49" s="604"/>
      <c r="DY49" s="604"/>
      <c r="DZ49" s="604"/>
      <c r="EA49" s="604"/>
      <c r="EB49" s="604"/>
      <c r="EC49" s="605"/>
    </row>
  </sheetData>
  <sheetProtection algorithmName="SHA-512" hashValue="lgqwpOFwWXEThEVmO9O1Dgx8SK4M+DpTUufCXd1KxWpWG850qqyBiKzplADvOai6WmlH2UXrbY809HdPRIRYEA==" saltValue="mtU1qij4oQdnwMbZXt8v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80" t="s">
        <v>373</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1" t="s">
        <v>374</v>
      </c>
      <c r="DK2" s="1082"/>
      <c r="DL2" s="1082"/>
      <c r="DM2" s="1082"/>
      <c r="DN2" s="1082"/>
      <c r="DO2" s="1083"/>
      <c r="DP2" s="222"/>
      <c r="DQ2" s="1081" t="s">
        <v>375</v>
      </c>
      <c r="DR2" s="1082"/>
      <c r="DS2" s="1082"/>
      <c r="DT2" s="1082"/>
      <c r="DU2" s="1082"/>
      <c r="DV2" s="1082"/>
      <c r="DW2" s="1082"/>
      <c r="DX2" s="1082"/>
      <c r="DY2" s="1082"/>
      <c r="DZ2" s="1083"/>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9" t="s">
        <v>376</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226"/>
      <c r="BA4" s="226"/>
      <c r="BB4" s="226"/>
      <c r="BC4" s="226"/>
      <c r="BD4" s="226"/>
      <c r="BE4" s="227"/>
      <c r="BF4" s="227"/>
      <c r="BG4" s="227"/>
      <c r="BH4" s="227"/>
      <c r="BI4" s="227"/>
      <c r="BJ4" s="227"/>
      <c r="BK4" s="227"/>
      <c r="BL4" s="227"/>
      <c r="BM4" s="227"/>
      <c r="BN4" s="227"/>
      <c r="BO4" s="227"/>
      <c r="BP4" s="227"/>
      <c r="BQ4" s="725" t="s">
        <v>377</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28"/>
    </row>
    <row r="5" spans="1:131" s="229" customFormat="1" ht="26.25" customHeight="1" x14ac:dyDescent="0.15">
      <c r="A5" s="983" t="s">
        <v>378</v>
      </c>
      <c r="B5" s="984"/>
      <c r="C5" s="984"/>
      <c r="D5" s="984"/>
      <c r="E5" s="984"/>
      <c r="F5" s="984"/>
      <c r="G5" s="984"/>
      <c r="H5" s="984"/>
      <c r="I5" s="984"/>
      <c r="J5" s="984"/>
      <c r="K5" s="984"/>
      <c r="L5" s="984"/>
      <c r="M5" s="984"/>
      <c r="N5" s="984"/>
      <c r="O5" s="984"/>
      <c r="P5" s="985"/>
      <c r="Q5" s="989" t="s">
        <v>379</v>
      </c>
      <c r="R5" s="990"/>
      <c r="S5" s="990"/>
      <c r="T5" s="990"/>
      <c r="U5" s="991"/>
      <c r="V5" s="989" t="s">
        <v>380</v>
      </c>
      <c r="W5" s="990"/>
      <c r="X5" s="990"/>
      <c r="Y5" s="990"/>
      <c r="Z5" s="991"/>
      <c r="AA5" s="989" t="s">
        <v>381</v>
      </c>
      <c r="AB5" s="990"/>
      <c r="AC5" s="990"/>
      <c r="AD5" s="990"/>
      <c r="AE5" s="990"/>
      <c r="AF5" s="1084" t="s">
        <v>382</v>
      </c>
      <c r="AG5" s="990"/>
      <c r="AH5" s="990"/>
      <c r="AI5" s="990"/>
      <c r="AJ5" s="1003"/>
      <c r="AK5" s="990" t="s">
        <v>383</v>
      </c>
      <c r="AL5" s="990"/>
      <c r="AM5" s="990"/>
      <c r="AN5" s="990"/>
      <c r="AO5" s="991"/>
      <c r="AP5" s="989" t="s">
        <v>384</v>
      </c>
      <c r="AQ5" s="990"/>
      <c r="AR5" s="990"/>
      <c r="AS5" s="990"/>
      <c r="AT5" s="991"/>
      <c r="AU5" s="989" t="s">
        <v>385</v>
      </c>
      <c r="AV5" s="990"/>
      <c r="AW5" s="990"/>
      <c r="AX5" s="990"/>
      <c r="AY5" s="1003"/>
      <c r="AZ5" s="226"/>
      <c r="BA5" s="226"/>
      <c r="BB5" s="226"/>
      <c r="BC5" s="226"/>
      <c r="BD5" s="226"/>
      <c r="BE5" s="227"/>
      <c r="BF5" s="227"/>
      <c r="BG5" s="227"/>
      <c r="BH5" s="227"/>
      <c r="BI5" s="227"/>
      <c r="BJ5" s="227"/>
      <c r="BK5" s="227"/>
      <c r="BL5" s="227"/>
      <c r="BM5" s="227"/>
      <c r="BN5" s="227"/>
      <c r="BO5" s="227"/>
      <c r="BP5" s="227"/>
      <c r="BQ5" s="983" t="s">
        <v>386</v>
      </c>
      <c r="BR5" s="984"/>
      <c r="BS5" s="984"/>
      <c r="BT5" s="984"/>
      <c r="BU5" s="984"/>
      <c r="BV5" s="984"/>
      <c r="BW5" s="984"/>
      <c r="BX5" s="984"/>
      <c r="BY5" s="984"/>
      <c r="BZ5" s="984"/>
      <c r="CA5" s="984"/>
      <c r="CB5" s="984"/>
      <c r="CC5" s="984"/>
      <c r="CD5" s="984"/>
      <c r="CE5" s="984"/>
      <c r="CF5" s="984"/>
      <c r="CG5" s="98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074" t="s">
        <v>392</v>
      </c>
      <c r="DH5" s="1075"/>
      <c r="DI5" s="1075"/>
      <c r="DJ5" s="1075"/>
      <c r="DK5" s="1076"/>
      <c r="DL5" s="1074" t="s">
        <v>393</v>
      </c>
      <c r="DM5" s="1075"/>
      <c r="DN5" s="1075"/>
      <c r="DO5" s="1075"/>
      <c r="DP5" s="1076"/>
      <c r="DQ5" s="989" t="s">
        <v>394</v>
      </c>
      <c r="DR5" s="990"/>
      <c r="DS5" s="990"/>
      <c r="DT5" s="990"/>
      <c r="DU5" s="991"/>
      <c r="DV5" s="989" t="s">
        <v>385</v>
      </c>
      <c r="DW5" s="990"/>
      <c r="DX5" s="990"/>
      <c r="DY5" s="990"/>
      <c r="DZ5" s="1003"/>
      <c r="EA5" s="228"/>
    </row>
    <row r="6" spans="1:131" s="229" customFormat="1" ht="26.25" customHeight="1" thickBot="1" x14ac:dyDescent="0.2">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85"/>
      <c r="AG6" s="993"/>
      <c r="AH6" s="993"/>
      <c r="AI6" s="993"/>
      <c r="AJ6" s="1004"/>
      <c r="AK6" s="993"/>
      <c r="AL6" s="993"/>
      <c r="AM6" s="993"/>
      <c r="AN6" s="993"/>
      <c r="AO6" s="994"/>
      <c r="AP6" s="992"/>
      <c r="AQ6" s="993"/>
      <c r="AR6" s="993"/>
      <c r="AS6" s="993"/>
      <c r="AT6" s="994"/>
      <c r="AU6" s="992"/>
      <c r="AV6" s="993"/>
      <c r="AW6" s="993"/>
      <c r="AX6" s="993"/>
      <c r="AY6" s="1004"/>
      <c r="AZ6" s="226"/>
      <c r="BA6" s="226"/>
      <c r="BB6" s="226"/>
      <c r="BC6" s="226"/>
      <c r="BD6" s="226"/>
      <c r="BE6" s="227"/>
      <c r="BF6" s="227"/>
      <c r="BG6" s="227"/>
      <c r="BH6" s="227"/>
      <c r="BI6" s="227"/>
      <c r="BJ6" s="227"/>
      <c r="BK6" s="227"/>
      <c r="BL6" s="227"/>
      <c r="BM6" s="227"/>
      <c r="BN6" s="227"/>
      <c r="BO6" s="227"/>
      <c r="BP6" s="227"/>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77"/>
      <c r="DH6" s="1078"/>
      <c r="DI6" s="1078"/>
      <c r="DJ6" s="1078"/>
      <c r="DK6" s="1079"/>
      <c r="DL6" s="1077"/>
      <c r="DM6" s="1078"/>
      <c r="DN6" s="1078"/>
      <c r="DO6" s="1078"/>
      <c r="DP6" s="1079"/>
      <c r="DQ6" s="992"/>
      <c r="DR6" s="993"/>
      <c r="DS6" s="993"/>
      <c r="DT6" s="993"/>
      <c r="DU6" s="994"/>
      <c r="DV6" s="992"/>
      <c r="DW6" s="993"/>
      <c r="DX6" s="993"/>
      <c r="DY6" s="993"/>
      <c r="DZ6" s="1004"/>
      <c r="EA6" s="228"/>
    </row>
    <row r="7" spans="1:131" s="229" customFormat="1" ht="26.25" customHeight="1" thickTop="1" x14ac:dyDescent="0.15">
      <c r="A7" s="230">
        <v>1</v>
      </c>
      <c r="B7" s="1037" t="s">
        <v>395</v>
      </c>
      <c r="C7" s="1038"/>
      <c r="D7" s="1038"/>
      <c r="E7" s="1038"/>
      <c r="F7" s="1038"/>
      <c r="G7" s="1038"/>
      <c r="H7" s="1038"/>
      <c r="I7" s="1038"/>
      <c r="J7" s="1038"/>
      <c r="K7" s="1038"/>
      <c r="L7" s="1038"/>
      <c r="M7" s="1038"/>
      <c r="N7" s="1038"/>
      <c r="O7" s="1038"/>
      <c r="P7" s="1039"/>
      <c r="Q7" s="1092">
        <v>10960</v>
      </c>
      <c r="R7" s="1093"/>
      <c r="S7" s="1093"/>
      <c r="T7" s="1093"/>
      <c r="U7" s="1093"/>
      <c r="V7" s="1093">
        <v>9821</v>
      </c>
      <c r="W7" s="1093"/>
      <c r="X7" s="1093"/>
      <c r="Y7" s="1093"/>
      <c r="Z7" s="1093"/>
      <c r="AA7" s="1093">
        <v>1139</v>
      </c>
      <c r="AB7" s="1093"/>
      <c r="AC7" s="1093"/>
      <c r="AD7" s="1093"/>
      <c r="AE7" s="1094"/>
      <c r="AF7" s="1095">
        <v>748</v>
      </c>
      <c r="AG7" s="1096"/>
      <c r="AH7" s="1096"/>
      <c r="AI7" s="1096"/>
      <c r="AJ7" s="1097"/>
      <c r="AK7" s="1098">
        <v>1050</v>
      </c>
      <c r="AL7" s="1099"/>
      <c r="AM7" s="1099"/>
      <c r="AN7" s="1099"/>
      <c r="AO7" s="1099"/>
      <c r="AP7" s="1099">
        <v>9330</v>
      </c>
      <c r="AQ7" s="1099"/>
      <c r="AR7" s="1099"/>
      <c r="AS7" s="1099"/>
      <c r="AT7" s="1099"/>
      <c r="AU7" s="1100"/>
      <c r="AV7" s="1100"/>
      <c r="AW7" s="1100"/>
      <c r="AX7" s="1100"/>
      <c r="AY7" s="1101"/>
      <c r="AZ7" s="226"/>
      <c r="BA7" s="226"/>
      <c r="BB7" s="226"/>
      <c r="BC7" s="226"/>
      <c r="BD7" s="226"/>
      <c r="BE7" s="227"/>
      <c r="BF7" s="227"/>
      <c r="BG7" s="227"/>
      <c r="BH7" s="227"/>
      <c r="BI7" s="227"/>
      <c r="BJ7" s="227"/>
      <c r="BK7" s="227"/>
      <c r="BL7" s="227"/>
      <c r="BM7" s="227"/>
      <c r="BN7" s="227"/>
      <c r="BO7" s="227"/>
      <c r="BP7" s="227"/>
      <c r="BQ7" s="230">
        <v>1</v>
      </c>
      <c r="BR7" s="231"/>
      <c r="BS7" s="1089" t="s">
        <v>612</v>
      </c>
      <c r="BT7" s="1090"/>
      <c r="BU7" s="1090"/>
      <c r="BV7" s="1090"/>
      <c r="BW7" s="1090"/>
      <c r="BX7" s="1090"/>
      <c r="BY7" s="1090"/>
      <c r="BZ7" s="1090"/>
      <c r="CA7" s="1090"/>
      <c r="CB7" s="1090"/>
      <c r="CC7" s="1090"/>
      <c r="CD7" s="1090"/>
      <c r="CE7" s="1090"/>
      <c r="CF7" s="1090"/>
      <c r="CG7" s="1102"/>
      <c r="CH7" s="1086">
        <v>1</v>
      </c>
      <c r="CI7" s="1087"/>
      <c r="CJ7" s="1087"/>
      <c r="CK7" s="1087"/>
      <c r="CL7" s="1088"/>
      <c r="CM7" s="1086">
        <v>125</v>
      </c>
      <c r="CN7" s="1087"/>
      <c r="CO7" s="1087"/>
      <c r="CP7" s="1087"/>
      <c r="CQ7" s="1088"/>
      <c r="CR7" s="1086">
        <v>100</v>
      </c>
      <c r="CS7" s="1087"/>
      <c r="CT7" s="1087"/>
      <c r="CU7" s="1087"/>
      <c r="CV7" s="1088"/>
      <c r="CW7" s="1086">
        <v>10</v>
      </c>
      <c r="CX7" s="1087"/>
      <c r="CY7" s="1087"/>
      <c r="CZ7" s="1087"/>
      <c r="DA7" s="1088"/>
      <c r="DB7" s="1086" t="s">
        <v>526</v>
      </c>
      <c r="DC7" s="1087"/>
      <c r="DD7" s="1087"/>
      <c r="DE7" s="1087"/>
      <c r="DF7" s="1088"/>
      <c r="DG7" s="1086" t="s">
        <v>526</v>
      </c>
      <c r="DH7" s="1087"/>
      <c r="DI7" s="1087"/>
      <c r="DJ7" s="1087"/>
      <c r="DK7" s="1088"/>
      <c r="DL7" s="1086" t="s">
        <v>526</v>
      </c>
      <c r="DM7" s="1087"/>
      <c r="DN7" s="1087"/>
      <c r="DO7" s="1087"/>
      <c r="DP7" s="1088"/>
      <c r="DQ7" s="1086" t="s">
        <v>526</v>
      </c>
      <c r="DR7" s="1087"/>
      <c r="DS7" s="1087"/>
      <c r="DT7" s="1087"/>
      <c r="DU7" s="1088"/>
      <c r="DV7" s="1089"/>
      <c r="DW7" s="1090"/>
      <c r="DX7" s="1090"/>
      <c r="DY7" s="1090"/>
      <c r="DZ7" s="1091"/>
      <c r="EA7" s="228"/>
    </row>
    <row r="8" spans="1:131" s="229" customFormat="1" ht="26.25" customHeight="1" x14ac:dyDescent="0.15">
      <c r="A8" s="232">
        <v>2</v>
      </c>
      <c r="B8" s="1018" t="s">
        <v>396</v>
      </c>
      <c r="C8" s="1019"/>
      <c r="D8" s="1019"/>
      <c r="E8" s="1019"/>
      <c r="F8" s="1019"/>
      <c r="G8" s="1019"/>
      <c r="H8" s="1019"/>
      <c r="I8" s="1019"/>
      <c r="J8" s="1019"/>
      <c r="K8" s="1019"/>
      <c r="L8" s="1019"/>
      <c r="M8" s="1019"/>
      <c r="N8" s="1019"/>
      <c r="O8" s="1019"/>
      <c r="P8" s="1020"/>
      <c r="Q8" s="1026">
        <v>35</v>
      </c>
      <c r="R8" s="1027"/>
      <c r="S8" s="1027"/>
      <c r="T8" s="1027"/>
      <c r="U8" s="1027"/>
      <c r="V8" s="1027">
        <v>5</v>
      </c>
      <c r="W8" s="1027"/>
      <c r="X8" s="1027"/>
      <c r="Y8" s="1027"/>
      <c r="Z8" s="1027"/>
      <c r="AA8" s="1027">
        <v>29</v>
      </c>
      <c r="AB8" s="1027"/>
      <c r="AC8" s="1027"/>
      <c r="AD8" s="1027"/>
      <c r="AE8" s="1028"/>
      <c r="AF8" s="1023">
        <v>29</v>
      </c>
      <c r="AG8" s="1024"/>
      <c r="AH8" s="1024"/>
      <c r="AI8" s="1024"/>
      <c r="AJ8" s="1025"/>
      <c r="AK8" s="1070" t="s">
        <v>594</v>
      </c>
      <c r="AL8" s="1071"/>
      <c r="AM8" s="1071"/>
      <c r="AN8" s="1071"/>
      <c r="AO8" s="1071"/>
      <c r="AP8" s="1071" t="s">
        <v>594</v>
      </c>
      <c r="AQ8" s="1071"/>
      <c r="AR8" s="1071"/>
      <c r="AS8" s="1071"/>
      <c r="AT8" s="1071"/>
      <c r="AU8" s="1072"/>
      <c r="AV8" s="1072"/>
      <c r="AW8" s="1072"/>
      <c r="AX8" s="1072"/>
      <c r="AY8" s="1073"/>
      <c r="AZ8" s="226"/>
      <c r="BA8" s="226"/>
      <c r="BB8" s="226"/>
      <c r="BC8" s="226"/>
      <c r="BD8" s="226"/>
      <c r="BE8" s="227"/>
      <c r="BF8" s="227"/>
      <c r="BG8" s="227"/>
      <c r="BH8" s="227"/>
      <c r="BI8" s="227"/>
      <c r="BJ8" s="227"/>
      <c r="BK8" s="227"/>
      <c r="BL8" s="227"/>
      <c r="BM8" s="227"/>
      <c r="BN8" s="227"/>
      <c r="BO8" s="227"/>
      <c r="BP8" s="227"/>
      <c r="BQ8" s="232">
        <v>2</v>
      </c>
      <c r="BR8" s="233"/>
      <c r="BS8" s="980" t="s">
        <v>613</v>
      </c>
      <c r="BT8" s="981"/>
      <c r="BU8" s="981"/>
      <c r="BV8" s="981"/>
      <c r="BW8" s="981"/>
      <c r="BX8" s="981"/>
      <c r="BY8" s="981"/>
      <c r="BZ8" s="981"/>
      <c r="CA8" s="981"/>
      <c r="CB8" s="981"/>
      <c r="CC8" s="981"/>
      <c r="CD8" s="981"/>
      <c r="CE8" s="981"/>
      <c r="CF8" s="981"/>
      <c r="CG8" s="1002"/>
      <c r="CH8" s="977">
        <v>30</v>
      </c>
      <c r="CI8" s="978"/>
      <c r="CJ8" s="978"/>
      <c r="CK8" s="978"/>
      <c r="CL8" s="979"/>
      <c r="CM8" s="977">
        <v>292</v>
      </c>
      <c r="CN8" s="978"/>
      <c r="CO8" s="978"/>
      <c r="CP8" s="978"/>
      <c r="CQ8" s="979"/>
      <c r="CR8" s="977">
        <v>209</v>
      </c>
      <c r="CS8" s="978"/>
      <c r="CT8" s="978"/>
      <c r="CU8" s="978"/>
      <c r="CV8" s="979"/>
      <c r="CW8" s="977">
        <v>10</v>
      </c>
      <c r="CX8" s="978"/>
      <c r="CY8" s="978"/>
      <c r="CZ8" s="978"/>
      <c r="DA8" s="979"/>
      <c r="DB8" s="977" t="s">
        <v>526</v>
      </c>
      <c r="DC8" s="978"/>
      <c r="DD8" s="978"/>
      <c r="DE8" s="978"/>
      <c r="DF8" s="979"/>
      <c r="DG8" s="977" t="s">
        <v>526</v>
      </c>
      <c r="DH8" s="978"/>
      <c r="DI8" s="978"/>
      <c r="DJ8" s="978"/>
      <c r="DK8" s="979"/>
      <c r="DL8" s="977" t="s">
        <v>526</v>
      </c>
      <c r="DM8" s="978"/>
      <c r="DN8" s="978"/>
      <c r="DO8" s="978"/>
      <c r="DP8" s="979"/>
      <c r="DQ8" s="977" t="s">
        <v>526</v>
      </c>
      <c r="DR8" s="978"/>
      <c r="DS8" s="978"/>
      <c r="DT8" s="978"/>
      <c r="DU8" s="979"/>
      <c r="DV8" s="980"/>
      <c r="DW8" s="981"/>
      <c r="DX8" s="981"/>
      <c r="DY8" s="981"/>
      <c r="DZ8" s="982"/>
      <c r="EA8" s="228"/>
    </row>
    <row r="9" spans="1:131" s="229" customFormat="1" ht="26.25" customHeight="1" x14ac:dyDescent="0.15">
      <c r="A9" s="232">
        <v>3</v>
      </c>
      <c r="B9" s="1018"/>
      <c r="C9" s="1019"/>
      <c r="D9" s="1019"/>
      <c r="E9" s="1019"/>
      <c r="F9" s="1019"/>
      <c r="G9" s="1019"/>
      <c r="H9" s="1019"/>
      <c r="I9" s="1019"/>
      <c r="J9" s="1019"/>
      <c r="K9" s="1019"/>
      <c r="L9" s="1019"/>
      <c r="M9" s="1019"/>
      <c r="N9" s="1019"/>
      <c r="O9" s="1019"/>
      <c r="P9" s="1020"/>
      <c r="Q9" s="1026"/>
      <c r="R9" s="1027"/>
      <c r="S9" s="1027"/>
      <c r="T9" s="1027"/>
      <c r="U9" s="1027"/>
      <c r="V9" s="1027"/>
      <c r="W9" s="1027"/>
      <c r="X9" s="1027"/>
      <c r="Y9" s="1027"/>
      <c r="Z9" s="1027"/>
      <c r="AA9" s="1027"/>
      <c r="AB9" s="1027"/>
      <c r="AC9" s="1027"/>
      <c r="AD9" s="1027"/>
      <c r="AE9" s="1028"/>
      <c r="AF9" s="1023"/>
      <c r="AG9" s="1024"/>
      <c r="AH9" s="1024"/>
      <c r="AI9" s="1024"/>
      <c r="AJ9" s="1025"/>
      <c r="AK9" s="1070"/>
      <c r="AL9" s="1071"/>
      <c r="AM9" s="1071"/>
      <c r="AN9" s="1071"/>
      <c r="AO9" s="1071"/>
      <c r="AP9" s="1071"/>
      <c r="AQ9" s="1071"/>
      <c r="AR9" s="1071"/>
      <c r="AS9" s="1071"/>
      <c r="AT9" s="1071"/>
      <c r="AU9" s="1072"/>
      <c r="AV9" s="1072"/>
      <c r="AW9" s="1072"/>
      <c r="AX9" s="1072"/>
      <c r="AY9" s="1073"/>
      <c r="AZ9" s="226"/>
      <c r="BA9" s="226"/>
      <c r="BB9" s="226"/>
      <c r="BC9" s="226"/>
      <c r="BD9" s="226"/>
      <c r="BE9" s="227"/>
      <c r="BF9" s="227"/>
      <c r="BG9" s="227"/>
      <c r="BH9" s="227"/>
      <c r="BI9" s="227"/>
      <c r="BJ9" s="227"/>
      <c r="BK9" s="227"/>
      <c r="BL9" s="227"/>
      <c r="BM9" s="227"/>
      <c r="BN9" s="227"/>
      <c r="BO9" s="227"/>
      <c r="BP9" s="227"/>
      <c r="BQ9" s="232">
        <v>3</v>
      </c>
      <c r="BR9" s="233"/>
      <c r="BS9" s="980" t="s">
        <v>614</v>
      </c>
      <c r="BT9" s="981"/>
      <c r="BU9" s="981"/>
      <c r="BV9" s="981"/>
      <c r="BW9" s="981"/>
      <c r="BX9" s="981"/>
      <c r="BY9" s="981"/>
      <c r="BZ9" s="981"/>
      <c r="CA9" s="981"/>
      <c r="CB9" s="981"/>
      <c r="CC9" s="981"/>
      <c r="CD9" s="981"/>
      <c r="CE9" s="981"/>
      <c r="CF9" s="981"/>
      <c r="CG9" s="1002"/>
      <c r="CH9" s="977">
        <v>-2</v>
      </c>
      <c r="CI9" s="978"/>
      <c r="CJ9" s="978"/>
      <c r="CK9" s="978"/>
      <c r="CL9" s="979"/>
      <c r="CM9" s="977">
        <v>121</v>
      </c>
      <c r="CN9" s="978"/>
      <c r="CO9" s="978"/>
      <c r="CP9" s="978"/>
      <c r="CQ9" s="979"/>
      <c r="CR9" s="977">
        <v>10</v>
      </c>
      <c r="CS9" s="978"/>
      <c r="CT9" s="978"/>
      <c r="CU9" s="978"/>
      <c r="CV9" s="979"/>
      <c r="CW9" s="977">
        <v>1</v>
      </c>
      <c r="CX9" s="978"/>
      <c r="CY9" s="978"/>
      <c r="CZ9" s="978"/>
      <c r="DA9" s="979"/>
      <c r="DB9" s="977" t="s">
        <v>526</v>
      </c>
      <c r="DC9" s="978"/>
      <c r="DD9" s="978"/>
      <c r="DE9" s="978"/>
      <c r="DF9" s="979"/>
      <c r="DG9" s="977" t="s">
        <v>526</v>
      </c>
      <c r="DH9" s="978"/>
      <c r="DI9" s="978"/>
      <c r="DJ9" s="978"/>
      <c r="DK9" s="979"/>
      <c r="DL9" s="977" t="s">
        <v>526</v>
      </c>
      <c r="DM9" s="978"/>
      <c r="DN9" s="978"/>
      <c r="DO9" s="978"/>
      <c r="DP9" s="979"/>
      <c r="DQ9" s="977" t="s">
        <v>526</v>
      </c>
      <c r="DR9" s="978"/>
      <c r="DS9" s="978"/>
      <c r="DT9" s="978"/>
      <c r="DU9" s="979"/>
      <c r="DV9" s="980"/>
      <c r="DW9" s="981"/>
      <c r="DX9" s="981"/>
      <c r="DY9" s="981"/>
      <c r="DZ9" s="982"/>
      <c r="EA9" s="228"/>
    </row>
    <row r="10" spans="1:131" s="229" customFormat="1" ht="26.25" customHeight="1" x14ac:dyDescent="0.15">
      <c r="A10" s="232">
        <v>4</v>
      </c>
      <c r="B10" s="1018"/>
      <c r="C10" s="1019"/>
      <c r="D10" s="1019"/>
      <c r="E10" s="1019"/>
      <c r="F10" s="1019"/>
      <c r="G10" s="1019"/>
      <c r="H10" s="1019"/>
      <c r="I10" s="1019"/>
      <c r="J10" s="1019"/>
      <c r="K10" s="1019"/>
      <c r="L10" s="1019"/>
      <c r="M10" s="1019"/>
      <c r="N10" s="1019"/>
      <c r="O10" s="1019"/>
      <c r="P10" s="1020"/>
      <c r="Q10" s="1026"/>
      <c r="R10" s="1027"/>
      <c r="S10" s="1027"/>
      <c r="T10" s="1027"/>
      <c r="U10" s="1027"/>
      <c r="V10" s="1027"/>
      <c r="W10" s="1027"/>
      <c r="X10" s="1027"/>
      <c r="Y10" s="1027"/>
      <c r="Z10" s="1027"/>
      <c r="AA10" s="1027"/>
      <c r="AB10" s="1027"/>
      <c r="AC10" s="1027"/>
      <c r="AD10" s="1027"/>
      <c r="AE10" s="1028"/>
      <c r="AF10" s="1023"/>
      <c r="AG10" s="1024"/>
      <c r="AH10" s="1024"/>
      <c r="AI10" s="1024"/>
      <c r="AJ10" s="1025"/>
      <c r="AK10" s="1070"/>
      <c r="AL10" s="1071"/>
      <c r="AM10" s="1071"/>
      <c r="AN10" s="1071"/>
      <c r="AO10" s="1071"/>
      <c r="AP10" s="1071"/>
      <c r="AQ10" s="1071"/>
      <c r="AR10" s="1071"/>
      <c r="AS10" s="1071"/>
      <c r="AT10" s="1071"/>
      <c r="AU10" s="1072"/>
      <c r="AV10" s="1072"/>
      <c r="AW10" s="1072"/>
      <c r="AX10" s="1072"/>
      <c r="AY10" s="1073"/>
      <c r="AZ10" s="226"/>
      <c r="BA10" s="226"/>
      <c r="BB10" s="226"/>
      <c r="BC10" s="226"/>
      <c r="BD10" s="226"/>
      <c r="BE10" s="227"/>
      <c r="BF10" s="227"/>
      <c r="BG10" s="227"/>
      <c r="BH10" s="227"/>
      <c r="BI10" s="227"/>
      <c r="BJ10" s="227"/>
      <c r="BK10" s="227"/>
      <c r="BL10" s="227"/>
      <c r="BM10" s="227"/>
      <c r="BN10" s="227"/>
      <c r="BO10" s="227"/>
      <c r="BP10" s="227"/>
      <c r="BQ10" s="232">
        <v>4</v>
      </c>
      <c r="BR10" s="233"/>
      <c r="BS10" s="980" t="s">
        <v>615</v>
      </c>
      <c r="BT10" s="981"/>
      <c r="BU10" s="981"/>
      <c r="BV10" s="981"/>
      <c r="BW10" s="981"/>
      <c r="BX10" s="981"/>
      <c r="BY10" s="981"/>
      <c r="BZ10" s="981"/>
      <c r="CA10" s="981"/>
      <c r="CB10" s="981"/>
      <c r="CC10" s="981"/>
      <c r="CD10" s="981"/>
      <c r="CE10" s="981"/>
      <c r="CF10" s="981"/>
      <c r="CG10" s="1002"/>
      <c r="CH10" s="977">
        <v>1</v>
      </c>
      <c r="CI10" s="978"/>
      <c r="CJ10" s="978"/>
      <c r="CK10" s="978"/>
      <c r="CL10" s="979"/>
      <c r="CM10" s="977">
        <v>29</v>
      </c>
      <c r="CN10" s="978"/>
      <c r="CO10" s="978"/>
      <c r="CP10" s="978"/>
      <c r="CQ10" s="979"/>
      <c r="CR10" s="977">
        <v>13</v>
      </c>
      <c r="CS10" s="978"/>
      <c r="CT10" s="978"/>
      <c r="CU10" s="978"/>
      <c r="CV10" s="979"/>
      <c r="CW10" s="977" t="s">
        <v>526</v>
      </c>
      <c r="CX10" s="978"/>
      <c r="CY10" s="978"/>
      <c r="CZ10" s="978"/>
      <c r="DA10" s="979"/>
      <c r="DB10" s="977" t="s">
        <v>526</v>
      </c>
      <c r="DC10" s="978"/>
      <c r="DD10" s="978"/>
      <c r="DE10" s="978"/>
      <c r="DF10" s="979"/>
      <c r="DG10" s="977" t="s">
        <v>526</v>
      </c>
      <c r="DH10" s="978"/>
      <c r="DI10" s="978"/>
      <c r="DJ10" s="978"/>
      <c r="DK10" s="979"/>
      <c r="DL10" s="977" t="s">
        <v>526</v>
      </c>
      <c r="DM10" s="978"/>
      <c r="DN10" s="978"/>
      <c r="DO10" s="978"/>
      <c r="DP10" s="979"/>
      <c r="DQ10" s="977" t="s">
        <v>526</v>
      </c>
      <c r="DR10" s="978"/>
      <c r="DS10" s="978"/>
      <c r="DT10" s="978"/>
      <c r="DU10" s="979"/>
      <c r="DV10" s="980"/>
      <c r="DW10" s="981"/>
      <c r="DX10" s="981"/>
      <c r="DY10" s="981"/>
      <c r="DZ10" s="982"/>
      <c r="EA10" s="228"/>
    </row>
    <row r="11" spans="1:131" s="229" customFormat="1" ht="26.25" customHeight="1" x14ac:dyDescent="0.15">
      <c r="A11" s="232">
        <v>5</v>
      </c>
      <c r="B11" s="1018"/>
      <c r="C11" s="1019"/>
      <c r="D11" s="1019"/>
      <c r="E11" s="1019"/>
      <c r="F11" s="1019"/>
      <c r="G11" s="1019"/>
      <c r="H11" s="1019"/>
      <c r="I11" s="1019"/>
      <c r="J11" s="1019"/>
      <c r="K11" s="1019"/>
      <c r="L11" s="1019"/>
      <c r="M11" s="1019"/>
      <c r="N11" s="1019"/>
      <c r="O11" s="1019"/>
      <c r="P11" s="1020"/>
      <c r="Q11" s="1026"/>
      <c r="R11" s="1027"/>
      <c r="S11" s="1027"/>
      <c r="T11" s="1027"/>
      <c r="U11" s="1027"/>
      <c r="V11" s="1027"/>
      <c r="W11" s="1027"/>
      <c r="X11" s="1027"/>
      <c r="Y11" s="1027"/>
      <c r="Z11" s="1027"/>
      <c r="AA11" s="1027"/>
      <c r="AB11" s="1027"/>
      <c r="AC11" s="1027"/>
      <c r="AD11" s="1027"/>
      <c r="AE11" s="1028"/>
      <c r="AF11" s="1023"/>
      <c r="AG11" s="1024"/>
      <c r="AH11" s="1024"/>
      <c r="AI11" s="1024"/>
      <c r="AJ11" s="1025"/>
      <c r="AK11" s="1070"/>
      <c r="AL11" s="1071"/>
      <c r="AM11" s="1071"/>
      <c r="AN11" s="1071"/>
      <c r="AO11" s="1071"/>
      <c r="AP11" s="1071"/>
      <c r="AQ11" s="1071"/>
      <c r="AR11" s="1071"/>
      <c r="AS11" s="1071"/>
      <c r="AT11" s="1071"/>
      <c r="AU11" s="1072"/>
      <c r="AV11" s="1072"/>
      <c r="AW11" s="1072"/>
      <c r="AX11" s="1072"/>
      <c r="AY11" s="1073"/>
      <c r="AZ11" s="226"/>
      <c r="BA11" s="226"/>
      <c r="BB11" s="226"/>
      <c r="BC11" s="226"/>
      <c r="BD11" s="226"/>
      <c r="BE11" s="227"/>
      <c r="BF11" s="227"/>
      <c r="BG11" s="227"/>
      <c r="BH11" s="227"/>
      <c r="BI11" s="227"/>
      <c r="BJ11" s="227"/>
      <c r="BK11" s="227"/>
      <c r="BL11" s="227"/>
      <c r="BM11" s="227"/>
      <c r="BN11" s="227"/>
      <c r="BO11" s="227"/>
      <c r="BP11" s="227"/>
      <c r="BQ11" s="232">
        <v>5</v>
      </c>
      <c r="BR11" s="233"/>
      <c r="BS11" s="980" t="s">
        <v>616</v>
      </c>
      <c r="BT11" s="981"/>
      <c r="BU11" s="981"/>
      <c r="BV11" s="981"/>
      <c r="BW11" s="981"/>
      <c r="BX11" s="981"/>
      <c r="BY11" s="981"/>
      <c r="BZ11" s="981"/>
      <c r="CA11" s="981"/>
      <c r="CB11" s="981"/>
      <c r="CC11" s="981"/>
      <c r="CD11" s="981"/>
      <c r="CE11" s="981"/>
      <c r="CF11" s="981"/>
      <c r="CG11" s="1002"/>
      <c r="CH11" s="977">
        <v>-1</v>
      </c>
      <c r="CI11" s="978"/>
      <c r="CJ11" s="978"/>
      <c r="CK11" s="978"/>
      <c r="CL11" s="979"/>
      <c r="CM11" s="977">
        <v>17</v>
      </c>
      <c r="CN11" s="978"/>
      <c r="CO11" s="978"/>
      <c r="CP11" s="978"/>
      <c r="CQ11" s="979"/>
      <c r="CR11" s="977">
        <v>10</v>
      </c>
      <c r="CS11" s="978"/>
      <c r="CT11" s="978"/>
      <c r="CU11" s="978"/>
      <c r="CV11" s="979"/>
      <c r="CW11" s="977" t="s">
        <v>526</v>
      </c>
      <c r="CX11" s="978"/>
      <c r="CY11" s="978"/>
      <c r="CZ11" s="978"/>
      <c r="DA11" s="979"/>
      <c r="DB11" s="977" t="s">
        <v>526</v>
      </c>
      <c r="DC11" s="978"/>
      <c r="DD11" s="978"/>
      <c r="DE11" s="978"/>
      <c r="DF11" s="979"/>
      <c r="DG11" s="977" t="s">
        <v>526</v>
      </c>
      <c r="DH11" s="978"/>
      <c r="DI11" s="978"/>
      <c r="DJ11" s="978"/>
      <c r="DK11" s="979"/>
      <c r="DL11" s="977" t="s">
        <v>526</v>
      </c>
      <c r="DM11" s="978"/>
      <c r="DN11" s="978"/>
      <c r="DO11" s="978"/>
      <c r="DP11" s="979"/>
      <c r="DQ11" s="977" t="s">
        <v>526</v>
      </c>
      <c r="DR11" s="978"/>
      <c r="DS11" s="978"/>
      <c r="DT11" s="978"/>
      <c r="DU11" s="979"/>
      <c r="DV11" s="980"/>
      <c r="DW11" s="981"/>
      <c r="DX11" s="981"/>
      <c r="DY11" s="981"/>
      <c r="DZ11" s="982"/>
      <c r="EA11" s="228"/>
    </row>
    <row r="12" spans="1:131" s="229" customFormat="1" ht="26.25" customHeight="1" x14ac:dyDescent="0.15">
      <c r="A12" s="232">
        <v>6</v>
      </c>
      <c r="B12" s="1018"/>
      <c r="C12" s="1019"/>
      <c r="D12" s="1019"/>
      <c r="E12" s="1019"/>
      <c r="F12" s="1019"/>
      <c r="G12" s="1019"/>
      <c r="H12" s="1019"/>
      <c r="I12" s="1019"/>
      <c r="J12" s="1019"/>
      <c r="K12" s="1019"/>
      <c r="L12" s="1019"/>
      <c r="M12" s="1019"/>
      <c r="N12" s="1019"/>
      <c r="O12" s="1019"/>
      <c r="P12" s="1020"/>
      <c r="Q12" s="1026"/>
      <c r="R12" s="1027"/>
      <c r="S12" s="1027"/>
      <c r="T12" s="1027"/>
      <c r="U12" s="1027"/>
      <c r="V12" s="1027"/>
      <c r="W12" s="1027"/>
      <c r="X12" s="1027"/>
      <c r="Y12" s="1027"/>
      <c r="Z12" s="1027"/>
      <c r="AA12" s="1027"/>
      <c r="AB12" s="1027"/>
      <c r="AC12" s="1027"/>
      <c r="AD12" s="1027"/>
      <c r="AE12" s="1028"/>
      <c r="AF12" s="1023"/>
      <c r="AG12" s="1024"/>
      <c r="AH12" s="1024"/>
      <c r="AI12" s="1024"/>
      <c r="AJ12" s="1025"/>
      <c r="AK12" s="1070"/>
      <c r="AL12" s="1071"/>
      <c r="AM12" s="1071"/>
      <c r="AN12" s="1071"/>
      <c r="AO12" s="1071"/>
      <c r="AP12" s="1071"/>
      <c r="AQ12" s="1071"/>
      <c r="AR12" s="1071"/>
      <c r="AS12" s="1071"/>
      <c r="AT12" s="1071"/>
      <c r="AU12" s="1072"/>
      <c r="AV12" s="1072"/>
      <c r="AW12" s="1072"/>
      <c r="AX12" s="1072"/>
      <c r="AY12" s="1073"/>
      <c r="AZ12" s="226"/>
      <c r="BA12" s="226"/>
      <c r="BB12" s="226"/>
      <c r="BC12" s="226"/>
      <c r="BD12" s="226"/>
      <c r="BE12" s="227"/>
      <c r="BF12" s="227"/>
      <c r="BG12" s="227"/>
      <c r="BH12" s="227"/>
      <c r="BI12" s="227"/>
      <c r="BJ12" s="227"/>
      <c r="BK12" s="227"/>
      <c r="BL12" s="227"/>
      <c r="BM12" s="227"/>
      <c r="BN12" s="227"/>
      <c r="BO12" s="227"/>
      <c r="BP12" s="227"/>
      <c r="BQ12" s="232">
        <v>6</v>
      </c>
      <c r="BR12" s="233"/>
      <c r="BS12" s="980" t="s">
        <v>617</v>
      </c>
      <c r="BT12" s="981"/>
      <c r="BU12" s="981"/>
      <c r="BV12" s="981"/>
      <c r="BW12" s="981"/>
      <c r="BX12" s="981"/>
      <c r="BY12" s="981"/>
      <c r="BZ12" s="981"/>
      <c r="CA12" s="981"/>
      <c r="CB12" s="981"/>
      <c r="CC12" s="981"/>
      <c r="CD12" s="981"/>
      <c r="CE12" s="981"/>
      <c r="CF12" s="981"/>
      <c r="CG12" s="1002"/>
      <c r="CH12" s="977">
        <v>3</v>
      </c>
      <c r="CI12" s="978"/>
      <c r="CJ12" s="978"/>
      <c r="CK12" s="978"/>
      <c r="CL12" s="979"/>
      <c r="CM12" s="977">
        <v>7</v>
      </c>
      <c r="CN12" s="978"/>
      <c r="CO12" s="978"/>
      <c r="CP12" s="978"/>
      <c r="CQ12" s="979"/>
      <c r="CR12" s="977">
        <v>4</v>
      </c>
      <c r="CS12" s="978"/>
      <c r="CT12" s="978"/>
      <c r="CU12" s="978"/>
      <c r="CV12" s="979"/>
      <c r="CW12" s="977" t="s">
        <v>526</v>
      </c>
      <c r="CX12" s="978"/>
      <c r="CY12" s="978"/>
      <c r="CZ12" s="978"/>
      <c r="DA12" s="979"/>
      <c r="DB12" s="977" t="s">
        <v>526</v>
      </c>
      <c r="DC12" s="978"/>
      <c r="DD12" s="978"/>
      <c r="DE12" s="978"/>
      <c r="DF12" s="979"/>
      <c r="DG12" s="977" t="s">
        <v>526</v>
      </c>
      <c r="DH12" s="978"/>
      <c r="DI12" s="978"/>
      <c r="DJ12" s="978"/>
      <c r="DK12" s="979"/>
      <c r="DL12" s="977" t="s">
        <v>526</v>
      </c>
      <c r="DM12" s="978"/>
      <c r="DN12" s="978"/>
      <c r="DO12" s="978"/>
      <c r="DP12" s="979"/>
      <c r="DQ12" s="977" t="s">
        <v>526</v>
      </c>
      <c r="DR12" s="978"/>
      <c r="DS12" s="978"/>
      <c r="DT12" s="978"/>
      <c r="DU12" s="979"/>
      <c r="DV12" s="980"/>
      <c r="DW12" s="981"/>
      <c r="DX12" s="981"/>
      <c r="DY12" s="981"/>
      <c r="DZ12" s="982"/>
      <c r="EA12" s="228"/>
    </row>
    <row r="13" spans="1:131" s="229" customFormat="1" ht="26.25" customHeight="1" x14ac:dyDescent="0.15">
      <c r="A13" s="232">
        <v>7</v>
      </c>
      <c r="B13" s="1018"/>
      <c r="C13" s="1019"/>
      <c r="D13" s="1019"/>
      <c r="E13" s="1019"/>
      <c r="F13" s="1019"/>
      <c r="G13" s="1019"/>
      <c r="H13" s="1019"/>
      <c r="I13" s="1019"/>
      <c r="J13" s="1019"/>
      <c r="K13" s="1019"/>
      <c r="L13" s="1019"/>
      <c r="M13" s="1019"/>
      <c r="N13" s="1019"/>
      <c r="O13" s="1019"/>
      <c r="P13" s="1020"/>
      <c r="Q13" s="1026"/>
      <c r="R13" s="1027"/>
      <c r="S13" s="1027"/>
      <c r="T13" s="1027"/>
      <c r="U13" s="1027"/>
      <c r="V13" s="1027"/>
      <c r="W13" s="1027"/>
      <c r="X13" s="1027"/>
      <c r="Y13" s="1027"/>
      <c r="Z13" s="1027"/>
      <c r="AA13" s="1027"/>
      <c r="AB13" s="1027"/>
      <c r="AC13" s="1027"/>
      <c r="AD13" s="1027"/>
      <c r="AE13" s="1028"/>
      <c r="AF13" s="1023"/>
      <c r="AG13" s="1024"/>
      <c r="AH13" s="1024"/>
      <c r="AI13" s="1024"/>
      <c r="AJ13" s="1025"/>
      <c r="AK13" s="1070"/>
      <c r="AL13" s="1071"/>
      <c r="AM13" s="1071"/>
      <c r="AN13" s="1071"/>
      <c r="AO13" s="1071"/>
      <c r="AP13" s="1071"/>
      <c r="AQ13" s="1071"/>
      <c r="AR13" s="1071"/>
      <c r="AS13" s="1071"/>
      <c r="AT13" s="1071"/>
      <c r="AU13" s="1072"/>
      <c r="AV13" s="1072"/>
      <c r="AW13" s="1072"/>
      <c r="AX13" s="1072"/>
      <c r="AY13" s="1073"/>
      <c r="AZ13" s="226"/>
      <c r="BA13" s="226"/>
      <c r="BB13" s="226"/>
      <c r="BC13" s="226"/>
      <c r="BD13" s="226"/>
      <c r="BE13" s="227"/>
      <c r="BF13" s="227"/>
      <c r="BG13" s="227"/>
      <c r="BH13" s="227"/>
      <c r="BI13" s="227"/>
      <c r="BJ13" s="227"/>
      <c r="BK13" s="227"/>
      <c r="BL13" s="227"/>
      <c r="BM13" s="227"/>
      <c r="BN13" s="227"/>
      <c r="BO13" s="227"/>
      <c r="BP13" s="227"/>
      <c r="BQ13" s="232">
        <v>7</v>
      </c>
      <c r="BR13" s="233"/>
      <c r="BS13" s="980"/>
      <c r="BT13" s="981"/>
      <c r="BU13" s="981"/>
      <c r="BV13" s="981"/>
      <c r="BW13" s="981"/>
      <c r="BX13" s="981"/>
      <c r="BY13" s="981"/>
      <c r="BZ13" s="981"/>
      <c r="CA13" s="981"/>
      <c r="CB13" s="981"/>
      <c r="CC13" s="981"/>
      <c r="CD13" s="981"/>
      <c r="CE13" s="981"/>
      <c r="CF13" s="981"/>
      <c r="CG13" s="1002"/>
      <c r="CH13" s="977"/>
      <c r="CI13" s="978"/>
      <c r="CJ13" s="978"/>
      <c r="CK13" s="978"/>
      <c r="CL13" s="979"/>
      <c r="CM13" s="977"/>
      <c r="CN13" s="978"/>
      <c r="CO13" s="978"/>
      <c r="CP13" s="978"/>
      <c r="CQ13" s="979"/>
      <c r="CR13" s="977"/>
      <c r="CS13" s="978"/>
      <c r="CT13" s="978"/>
      <c r="CU13" s="978"/>
      <c r="CV13" s="979"/>
      <c r="CW13" s="977"/>
      <c r="CX13" s="978"/>
      <c r="CY13" s="978"/>
      <c r="CZ13" s="978"/>
      <c r="DA13" s="979"/>
      <c r="DB13" s="977"/>
      <c r="DC13" s="978"/>
      <c r="DD13" s="978"/>
      <c r="DE13" s="978"/>
      <c r="DF13" s="979"/>
      <c r="DG13" s="977"/>
      <c r="DH13" s="978"/>
      <c r="DI13" s="978"/>
      <c r="DJ13" s="978"/>
      <c r="DK13" s="979"/>
      <c r="DL13" s="977"/>
      <c r="DM13" s="978"/>
      <c r="DN13" s="978"/>
      <c r="DO13" s="978"/>
      <c r="DP13" s="979"/>
      <c r="DQ13" s="977"/>
      <c r="DR13" s="978"/>
      <c r="DS13" s="978"/>
      <c r="DT13" s="978"/>
      <c r="DU13" s="979"/>
      <c r="DV13" s="980"/>
      <c r="DW13" s="981"/>
      <c r="DX13" s="981"/>
      <c r="DY13" s="981"/>
      <c r="DZ13" s="982"/>
      <c r="EA13" s="228"/>
    </row>
    <row r="14" spans="1:131" s="229" customFormat="1" ht="26.25" customHeight="1" x14ac:dyDescent="0.15">
      <c r="A14" s="232">
        <v>8</v>
      </c>
      <c r="B14" s="1018"/>
      <c r="C14" s="1019"/>
      <c r="D14" s="1019"/>
      <c r="E14" s="1019"/>
      <c r="F14" s="1019"/>
      <c r="G14" s="1019"/>
      <c r="H14" s="1019"/>
      <c r="I14" s="1019"/>
      <c r="J14" s="1019"/>
      <c r="K14" s="1019"/>
      <c r="L14" s="1019"/>
      <c r="M14" s="1019"/>
      <c r="N14" s="1019"/>
      <c r="O14" s="1019"/>
      <c r="P14" s="1020"/>
      <c r="Q14" s="1026"/>
      <c r="R14" s="1027"/>
      <c r="S14" s="1027"/>
      <c r="T14" s="1027"/>
      <c r="U14" s="1027"/>
      <c r="V14" s="1027"/>
      <c r="W14" s="1027"/>
      <c r="X14" s="1027"/>
      <c r="Y14" s="1027"/>
      <c r="Z14" s="1027"/>
      <c r="AA14" s="1027"/>
      <c r="AB14" s="1027"/>
      <c r="AC14" s="1027"/>
      <c r="AD14" s="1027"/>
      <c r="AE14" s="1028"/>
      <c r="AF14" s="1023"/>
      <c r="AG14" s="1024"/>
      <c r="AH14" s="1024"/>
      <c r="AI14" s="1024"/>
      <c r="AJ14" s="1025"/>
      <c r="AK14" s="1070"/>
      <c r="AL14" s="1071"/>
      <c r="AM14" s="1071"/>
      <c r="AN14" s="1071"/>
      <c r="AO14" s="1071"/>
      <c r="AP14" s="1071"/>
      <c r="AQ14" s="1071"/>
      <c r="AR14" s="1071"/>
      <c r="AS14" s="1071"/>
      <c r="AT14" s="1071"/>
      <c r="AU14" s="1072"/>
      <c r="AV14" s="1072"/>
      <c r="AW14" s="1072"/>
      <c r="AX14" s="1072"/>
      <c r="AY14" s="1073"/>
      <c r="AZ14" s="226"/>
      <c r="BA14" s="226"/>
      <c r="BB14" s="226"/>
      <c r="BC14" s="226"/>
      <c r="BD14" s="226"/>
      <c r="BE14" s="227"/>
      <c r="BF14" s="227"/>
      <c r="BG14" s="227"/>
      <c r="BH14" s="227"/>
      <c r="BI14" s="227"/>
      <c r="BJ14" s="227"/>
      <c r="BK14" s="227"/>
      <c r="BL14" s="227"/>
      <c r="BM14" s="227"/>
      <c r="BN14" s="227"/>
      <c r="BO14" s="227"/>
      <c r="BP14" s="227"/>
      <c r="BQ14" s="232">
        <v>8</v>
      </c>
      <c r="BR14" s="233"/>
      <c r="BS14" s="980"/>
      <c r="BT14" s="981"/>
      <c r="BU14" s="981"/>
      <c r="BV14" s="981"/>
      <c r="BW14" s="981"/>
      <c r="BX14" s="981"/>
      <c r="BY14" s="981"/>
      <c r="BZ14" s="981"/>
      <c r="CA14" s="981"/>
      <c r="CB14" s="981"/>
      <c r="CC14" s="981"/>
      <c r="CD14" s="981"/>
      <c r="CE14" s="981"/>
      <c r="CF14" s="981"/>
      <c r="CG14" s="1002"/>
      <c r="CH14" s="977"/>
      <c r="CI14" s="978"/>
      <c r="CJ14" s="978"/>
      <c r="CK14" s="978"/>
      <c r="CL14" s="979"/>
      <c r="CM14" s="977"/>
      <c r="CN14" s="978"/>
      <c r="CO14" s="978"/>
      <c r="CP14" s="978"/>
      <c r="CQ14" s="979"/>
      <c r="CR14" s="977"/>
      <c r="CS14" s="978"/>
      <c r="CT14" s="978"/>
      <c r="CU14" s="978"/>
      <c r="CV14" s="979"/>
      <c r="CW14" s="977"/>
      <c r="CX14" s="978"/>
      <c r="CY14" s="978"/>
      <c r="CZ14" s="978"/>
      <c r="DA14" s="979"/>
      <c r="DB14" s="977"/>
      <c r="DC14" s="978"/>
      <c r="DD14" s="978"/>
      <c r="DE14" s="978"/>
      <c r="DF14" s="979"/>
      <c r="DG14" s="977"/>
      <c r="DH14" s="978"/>
      <c r="DI14" s="978"/>
      <c r="DJ14" s="978"/>
      <c r="DK14" s="979"/>
      <c r="DL14" s="977"/>
      <c r="DM14" s="978"/>
      <c r="DN14" s="978"/>
      <c r="DO14" s="978"/>
      <c r="DP14" s="979"/>
      <c r="DQ14" s="977"/>
      <c r="DR14" s="978"/>
      <c r="DS14" s="978"/>
      <c r="DT14" s="978"/>
      <c r="DU14" s="979"/>
      <c r="DV14" s="980"/>
      <c r="DW14" s="981"/>
      <c r="DX14" s="981"/>
      <c r="DY14" s="981"/>
      <c r="DZ14" s="982"/>
      <c r="EA14" s="228"/>
    </row>
    <row r="15" spans="1:131" s="229" customFormat="1" ht="26.25" customHeight="1" x14ac:dyDescent="0.15">
      <c r="A15" s="232">
        <v>9</v>
      </c>
      <c r="B15" s="1018"/>
      <c r="C15" s="1019"/>
      <c r="D15" s="1019"/>
      <c r="E15" s="1019"/>
      <c r="F15" s="1019"/>
      <c r="G15" s="1019"/>
      <c r="H15" s="1019"/>
      <c r="I15" s="1019"/>
      <c r="J15" s="1019"/>
      <c r="K15" s="1019"/>
      <c r="L15" s="1019"/>
      <c r="M15" s="1019"/>
      <c r="N15" s="1019"/>
      <c r="O15" s="1019"/>
      <c r="P15" s="1020"/>
      <c r="Q15" s="1026"/>
      <c r="R15" s="1027"/>
      <c r="S15" s="1027"/>
      <c r="T15" s="1027"/>
      <c r="U15" s="1027"/>
      <c r="V15" s="1027"/>
      <c r="W15" s="1027"/>
      <c r="X15" s="1027"/>
      <c r="Y15" s="1027"/>
      <c r="Z15" s="1027"/>
      <c r="AA15" s="1027"/>
      <c r="AB15" s="1027"/>
      <c r="AC15" s="1027"/>
      <c r="AD15" s="1027"/>
      <c r="AE15" s="1028"/>
      <c r="AF15" s="1023"/>
      <c r="AG15" s="1024"/>
      <c r="AH15" s="1024"/>
      <c r="AI15" s="1024"/>
      <c r="AJ15" s="1025"/>
      <c r="AK15" s="1070"/>
      <c r="AL15" s="1071"/>
      <c r="AM15" s="1071"/>
      <c r="AN15" s="1071"/>
      <c r="AO15" s="1071"/>
      <c r="AP15" s="1071"/>
      <c r="AQ15" s="1071"/>
      <c r="AR15" s="1071"/>
      <c r="AS15" s="1071"/>
      <c r="AT15" s="1071"/>
      <c r="AU15" s="1072"/>
      <c r="AV15" s="1072"/>
      <c r="AW15" s="1072"/>
      <c r="AX15" s="1072"/>
      <c r="AY15" s="1073"/>
      <c r="AZ15" s="226"/>
      <c r="BA15" s="226"/>
      <c r="BB15" s="226"/>
      <c r="BC15" s="226"/>
      <c r="BD15" s="226"/>
      <c r="BE15" s="227"/>
      <c r="BF15" s="227"/>
      <c r="BG15" s="227"/>
      <c r="BH15" s="227"/>
      <c r="BI15" s="227"/>
      <c r="BJ15" s="227"/>
      <c r="BK15" s="227"/>
      <c r="BL15" s="227"/>
      <c r="BM15" s="227"/>
      <c r="BN15" s="227"/>
      <c r="BO15" s="227"/>
      <c r="BP15" s="227"/>
      <c r="BQ15" s="232">
        <v>9</v>
      </c>
      <c r="BR15" s="233"/>
      <c r="BS15" s="980"/>
      <c r="BT15" s="981"/>
      <c r="BU15" s="981"/>
      <c r="BV15" s="981"/>
      <c r="BW15" s="981"/>
      <c r="BX15" s="981"/>
      <c r="BY15" s="981"/>
      <c r="BZ15" s="981"/>
      <c r="CA15" s="981"/>
      <c r="CB15" s="981"/>
      <c r="CC15" s="981"/>
      <c r="CD15" s="981"/>
      <c r="CE15" s="981"/>
      <c r="CF15" s="981"/>
      <c r="CG15" s="1002"/>
      <c r="CH15" s="977"/>
      <c r="CI15" s="978"/>
      <c r="CJ15" s="978"/>
      <c r="CK15" s="978"/>
      <c r="CL15" s="979"/>
      <c r="CM15" s="977"/>
      <c r="CN15" s="978"/>
      <c r="CO15" s="978"/>
      <c r="CP15" s="978"/>
      <c r="CQ15" s="979"/>
      <c r="CR15" s="977"/>
      <c r="CS15" s="978"/>
      <c r="CT15" s="978"/>
      <c r="CU15" s="978"/>
      <c r="CV15" s="979"/>
      <c r="CW15" s="977"/>
      <c r="CX15" s="978"/>
      <c r="CY15" s="978"/>
      <c r="CZ15" s="978"/>
      <c r="DA15" s="979"/>
      <c r="DB15" s="977"/>
      <c r="DC15" s="978"/>
      <c r="DD15" s="978"/>
      <c r="DE15" s="978"/>
      <c r="DF15" s="979"/>
      <c r="DG15" s="977"/>
      <c r="DH15" s="978"/>
      <c r="DI15" s="978"/>
      <c r="DJ15" s="978"/>
      <c r="DK15" s="979"/>
      <c r="DL15" s="977"/>
      <c r="DM15" s="978"/>
      <c r="DN15" s="978"/>
      <c r="DO15" s="978"/>
      <c r="DP15" s="979"/>
      <c r="DQ15" s="977"/>
      <c r="DR15" s="978"/>
      <c r="DS15" s="978"/>
      <c r="DT15" s="978"/>
      <c r="DU15" s="979"/>
      <c r="DV15" s="980"/>
      <c r="DW15" s="981"/>
      <c r="DX15" s="981"/>
      <c r="DY15" s="981"/>
      <c r="DZ15" s="982"/>
      <c r="EA15" s="228"/>
    </row>
    <row r="16" spans="1:131" s="229" customFormat="1" ht="26.25" customHeight="1" x14ac:dyDescent="0.15">
      <c r="A16" s="232">
        <v>10</v>
      </c>
      <c r="B16" s="1018"/>
      <c r="C16" s="1019"/>
      <c r="D16" s="1019"/>
      <c r="E16" s="1019"/>
      <c r="F16" s="1019"/>
      <c r="G16" s="1019"/>
      <c r="H16" s="1019"/>
      <c r="I16" s="1019"/>
      <c r="J16" s="1019"/>
      <c r="K16" s="1019"/>
      <c r="L16" s="1019"/>
      <c r="M16" s="1019"/>
      <c r="N16" s="1019"/>
      <c r="O16" s="1019"/>
      <c r="P16" s="1020"/>
      <c r="Q16" s="1026"/>
      <c r="R16" s="1027"/>
      <c r="S16" s="1027"/>
      <c r="T16" s="1027"/>
      <c r="U16" s="1027"/>
      <c r="V16" s="1027"/>
      <c r="W16" s="1027"/>
      <c r="X16" s="1027"/>
      <c r="Y16" s="1027"/>
      <c r="Z16" s="1027"/>
      <c r="AA16" s="1027"/>
      <c r="AB16" s="1027"/>
      <c r="AC16" s="1027"/>
      <c r="AD16" s="1027"/>
      <c r="AE16" s="1028"/>
      <c r="AF16" s="1023"/>
      <c r="AG16" s="1024"/>
      <c r="AH16" s="1024"/>
      <c r="AI16" s="1024"/>
      <c r="AJ16" s="1025"/>
      <c r="AK16" s="1070"/>
      <c r="AL16" s="1071"/>
      <c r="AM16" s="1071"/>
      <c r="AN16" s="1071"/>
      <c r="AO16" s="1071"/>
      <c r="AP16" s="1071"/>
      <c r="AQ16" s="1071"/>
      <c r="AR16" s="1071"/>
      <c r="AS16" s="1071"/>
      <c r="AT16" s="1071"/>
      <c r="AU16" s="1072"/>
      <c r="AV16" s="1072"/>
      <c r="AW16" s="1072"/>
      <c r="AX16" s="1072"/>
      <c r="AY16" s="1073"/>
      <c r="AZ16" s="226"/>
      <c r="BA16" s="226"/>
      <c r="BB16" s="226"/>
      <c r="BC16" s="226"/>
      <c r="BD16" s="226"/>
      <c r="BE16" s="227"/>
      <c r="BF16" s="227"/>
      <c r="BG16" s="227"/>
      <c r="BH16" s="227"/>
      <c r="BI16" s="227"/>
      <c r="BJ16" s="227"/>
      <c r="BK16" s="227"/>
      <c r="BL16" s="227"/>
      <c r="BM16" s="227"/>
      <c r="BN16" s="227"/>
      <c r="BO16" s="227"/>
      <c r="BP16" s="227"/>
      <c r="BQ16" s="232">
        <v>10</v>
      </c>
      <c r="BR16" s="233"/>
      <c r="BS16" s="980"/>
      <c r="BT16" s="981"/>
      <c r="BU16" s="981"/>
      <c r="BV16" s="981"/>
      <c r="BW16" s="981"/>
      <c r="BX16" s="981"/>
      <c r="BY16" s="981"/>
      <c r="BZ16" s="981"/>
      <c r="CA16" s="981"/>
      <c r="CB16" s="981"/>
      <c r="CC16" s="981"/>
      <c r="CD16" s="981"/>
      <c r="CE16" s="981"/>
      <c r="CF16" s="981"/>
      <c r="CG16" s="1002"/>
      <c r="CH16" s="977"/>
      <c r="CI16" s="978"/>
      <c r="CJ16" s="978"/>
      <c r="CK16" s="978"/>
      <c r="CL16" s="979"/>
      <c r="CM16" s="977"/>
      <c r="CN16" s="978"/>
      <c r="CO16" s="978"/>
      <c r="CP16" s="978"/>
      <c r="CQ16" s="979"/>
      <c r="CR16" s="977"/>
      <c r="CS16" s="978"/>
      <c r="CT16" s="978"/>
      <c r="CU16" s="978"/>
      <c r="CV16" s="979"/>
      <c r="CW16" s="977"/>
      <c r="CX16" s="978"/>
      <c r="CY16" s="978"/>
      <c r="CZ16" s="978"/>
      <c r="DA16" s="979"/>
      <c r="DB16" s="977"/>
      <c r="DC16" s="978"/>
      <c r="DD16" s="978"/>
      <c r="DE16" s="978"/>
      <c r="DF16" s="979"/>
      <c r="DG16" s="977"/>
      <c r="DH16" s="978"/>
      <c r="DI16" s="978"/>
      <c r="DJ16" s="978"/>
      <c r="DK16" s="979"/>
      <c r="DL16" s="977"/>
      <c r="DM16" s="978"/>
      <c r="DN16" s="978"/>
      <c r="DO16" s="978"/>
      <c r="DP16" s="979"/>
      <c r="DQ16" s="977"/>
      <c r="DR16" s="978"/>
      <c r="DS16" s="978"/>
      <c r="DT16" s="978"/>
      <c r="DU16" s="979"/>
      <c r="DV16" s="980"/>
      <c r="DW16" s="981"/>
      <c r="DX16" s="981"/>
      <c r="DY16" s="981"/>
      <c r="DZ16" s="982"/>
      <c r="EA16" s="228"/>
    </row>
    <row r="17" spans="1:131" s="229" customFormat="1" ht="26.25" customHeight="1" x14ac:dyDescent="0.15">
      <c r="A17" s="232">
        <v>11</v>
      </c>
      <c r="B17" s="1018"/>
      <c r="C17" s="1019"/>
      <c r="D17" s="1019"/>
      <c r="E17" s="1019"/>
      <c r="F17" s="1019"/>
      <c r="G17" s="1019"/>
      <c r="H17" s="1019"/>
      <c r="I17" s="1019"/>
      <c r="J17" s="1019"/>
      <c r="K17" s="1019"/>
      <c r="L17" s="1019"/>
      <c r="M17" s="1019"/>
      <c r="N17" s="1019"/>
      <c r="O17" s="1019"/>
      <c r="P17" s="1020"/>
      <c r="Q17" s="1026"/>
      <c r="R17" s="1027"/>
      <c r="S17" s="1027"/>
      <c r="T17" s="1027"/>
      <c r="U17" s="1027"/>
      <c r="V17" s="1027"/>
      <c r="W17" s="1027"/>
      <c r="X17" s="1027"/>
      <c r="Y17" s="1027"/>
      <c r="Z17" s="1027"/>
      <c r="AA17" s="1027"/>
      <c r="AB17" s="1027"/>
      <c r="AC17" s="1027"/>
      <c r="AD17" s="1027"/>
      <c r="AE17" s="1028"/>
      <c r="AF17" s="1023"/>
      <c r="AG17" s="1024"/>
      <c r="AH17" s="1024"/>
      <c r="AI17" s="1024"/>
      <c r="AJ17" s="1025"/>
      <c r="AK17" s="1070"/>
      <c r="AL17" s="1071"/>
      <c r="AM17" s="1071"/>
      <c r="AN17" s="1071"/>
      <c r="AO17" s="1071"/>
      <c r="AP17" s="1071"/>
      <c r="AQ17" s="1071"/>
      <c r="AR17" s="1071"/>
      <c r="AS17" s="1071"/>
      <c r="AT17" s="1071"/>
      <c r="AU17" s="1072"/>
      <c r="AV17" s="1072"/>
      <c r="AW17" s="1072"/>
      <c r="AX17" s="1072"/>
      <c r="AY17" s="1073"/>
      <c r="AZ17" s="226"/>
      <c r="BA17" s="226"/>
      <c r="BB17" s="226"/>
      <c r="BC17" s="226"/>
      <c r="BD17" s="226"/>
      <c r="BE17" s="227"/>
      <c r="BF17" s="227"/>
      <c r="BG17" s="227"/>
      <c r="BH17" s="227"/>
      <c r="BI17" s="227"/>
      <c r="BJ17" s="227"/>
      <c r="BK17" s="227"/>
      <c r="BL17" s="227"/>
      <c r="BM17" s="227"/>
      <c r="BN17" s="227"/>
      <c r="BO17" s="227"/>
      <c r="BP17" s="227"/>
      <c r="BQ17" s="232">
        <v>11</v>
      </c>
      <c r="BR17" s="233"/>
      <c r="BS17" s="980"/>
      <c r="BT17" s="981"/>
      <c r="BU17" s="981"/>
      <c r="BV17" s="981"/>
      <c r="BW17" s="981"/>
      <c r="BX17" s="981"/>
      <c r="BY17" s="981"/>
      <c r="BZ17" s="981"/>
      <c r="CA17" s="981"/>
      <c r="CB17" s="981"/>
      <c r="CC17" s="981"/>
      <c r="CD17" s="981"/>
      <c r="CE17" s="981"/>
      <c r="CF17" s="981"/>
      <c r="CG17" s="1002"/>
      <c r="CH17" s="977"/>
      <c r="CI17" s="978"/>
      <c r="CJ17" s="978"/>
      <c r="CK17" s="978"/>
      <c r="CL17" s="979"/>
      <c r="CM17" s="977"/>
      <c r="CN17" s="978"/>
      <c r="CO17" s="978"/>
      <c r="CP17" s="978"/>
      <c r="CQ17" s="979"/>
      <c r="CR17" s="977"/>
      <c r="CS17" s="978"/>
      <c r="CT17" s="978"/>
      <c r="CU17" s="978"/>
      <c r="CV17" s="979"/>
      <c r="CW17" s="977"/>
      <c r="CX17" s="978"/>
      <c r="CY17" s="978"/>
      <c r="CZ17" s="978"/>
      <c r="DA17" s="979"/>
      <c r="DB17" s="977"/>
      <c r="DC17" s="978"/>
      <c r="DD17" s="978"/>
      <c r="DE17" s="978"/>
      <c r="DF17" s="979"/>
      <c r="DG17" s="977"/>
      <c r="DH17" s="978"/>
      <c r="DI17" s="978"/>
      <c r="DJ17" s="978"/>
      <c r="DK17" s="979"/>
      <c r="DL17" s="977"/>
      <c r="DM17" s="978"/>
      <c r="DN17" s="978"/>
      <c r="DO17" s="978"/>
      <c r="DP17" s="979"/>
      <c r="DQ17" s="977"/>
      <c r="DR17" s="978"/>
      <c r="DS17" s="978"/>
      <c r="DT17" s="978"/>
      <c r="DU17" s="979"/>
      <c r="DV17" s="980"/>
      <c r="DW17" s="981"/>
      <c r="DX17" s="981"/>
      <c r="DY17" s="981"/>
      <c r="DZ17" s="982"/>
      <c r="EA17" s="228"/>
    </row>
    <row r="18" spans="1:131" s="229" customFormat="1" ht="26.25" customHeight="1" x14ac:dyDescent="0.15">
      <c r="A18" s="232">
        <v>12</v>
      </c>
      <c r="B18" s="1018"/>
      <c r="C18" s="1019"/>
      <c r="D18" s="1019"/>
      <c r="E18" s="1019"/>
      <c r="F18" s="1019"/>
      <c r="G18" s="1019"/>
      <c r="H18" s="1019"/>
      <c r="I18" s="1019"/>
      <c r="J18" s="1019"/>
      <c r="K18" s="1019"/>
      <c r="L18" s="1019"/>
      <c r="M18" s="1019"/>
      <c r="N18" s="1019"/>
      <c r="O18" s="1019"/>
      <c r="P18" s="1020"/>
      <c r="Q18" s="1026"/>
      <c r="R18" s="1027"/>
      <c r="S18" s="1027"/>
      <c r="T18" s="1027"/>
      <c r="U18" s="1027"/>
      <c r="V18" s="1027"/>
      <c r="W18" s="1027"/>
      <c r="X18" s="1027"/>
      <c r="Y18" s="1027"/>
      <c r="Z18" s="1027"/>
      <c r="AA18" s="1027"/>
      <c r="AB18" s="1027"/>
      <c r="AC18" s="1027"/>
      <c r="AD18" s="1027"/>
      <c r="AE18" s="1028"/>
      <c r="AF18" s="1023"/>
      <c r="AG18" s="1024"/>
      <c r="AH18" s="1024"/>
      <c r="AI18" s="1024"/>
      <c r="AJ18" s="1025"/>
      <c r="AK18" s="1070"/>
      <c r="AL18" s="1071"/>
      <c r="AM18" s="1071"/>
      <c r="AN18" s="1071"/>
      <c r="AO18" s="1071"/>
      <c r="AP18" s="1071"/>
      <c r="AQ18" s="1071"/>
      <c r="AR18" s="1071"/>
      <c r="AS18" s="1071"/>
      <c r="AT18" s="1071"/>
      <c r="AU18" s="1072"/>
      <c r="AV18" s="1072"/>
      <c r="AW18" s="1072"/>
      <c r="AX18" s="1072"/>
      <c r="AY18" s="1073"/>
      <c r="AZ18" s="226"/>
      <c r="BA18" s="226"/>
      <c r="BB18" s="226"/>
      <c r="BC18" s="226"/>
      <c r="BD18" s="226"/>
      <c r="BE18" s="227"/>
      <c r="BF18" s="227"/>
      <c r="BG18" s="227"/>
      <c r="BH18" s="227"/>
      <c r="BI18" s="227"/>
      <c r="BJ18" s="227"/>
      <c r="BK18" s="227"/>
      <c r="BL18" s="227"/>
      <c r="BM18" s="227"/>
      <c r="BN18" s="227"/>
      <c r="BO18" s="227"/>
      <c r="BP18" s="227"/>
      <c r="BQ18" s="232">
        <v>12</v>
      </c>
      <c r="BR18" s="233"/>
      <c r="BS18" s="980"/>
      <c r="BT18" s="981"/>
      <c r="BU18" s="981"/>
      <c r="BV18" s="981"/>
      <c r="BW18" s="981"/>
      <c r="BX18" s="981"/>
      <c r="BY18" s="981"/>
      <c r="BZ18" s="981"/>
      <c r="CA18" s="981"/>
      <c r="CB18" s="981"/>
      <c r="CC18" s="981"/>
      <c r="CD18" s="981"/>
      <c r="CE18" s="981"/>
      <c r="CF18" s="981"/>
      <c r="CG18" s="1002"/>
      <c r="CH18" s="977"/>
      <c r="CI18" s="978"/>
      <c r="CJ18" s="978"/>
      <c r="CK18" s="978"/>
      <c r="CL18" s="979"/>
      <c r="CM18" s="977"/>
      <c r="CN18" s="978"/>
      <c r="CO18" s="978"/>
      <c r="CP18" s="978"/>
      <c r="CQ18" s="979"/>
      <c r="CR18" s="977"/>
      <c r="CS18" s="978"/>
      <c r="CT18" s="978"/>
      <c r="CU18" s="978"/>
      <c r="CV18" s="979"/>
      <c r="CW18" s="977"/>
      <c r="CX18" s="978"/>
      <c r="CY18" s="978"/>
      <c r="CZ18" s="978"/>
      <c r="DA18" s="979"/>
      <c r="DB18" s="977"/>
      <c r="DC18" s="978"/>
      <c r="DD18" s="978"/>
      <c r="DE18" s="978"/>
      <c r="DF18" s="979"/>
      <c r="DG18" s="977"/>
      <c r="DH18" s="978"/>
      <c r="DI18" s="978"/>
      <c r="DJ18" s="978"/>
      <c r="DK18" s="979"/>
      <c r="DL18" s="977"/>
      <c r="DM18" s="978"/>
      <c r="DN18" s="978"/>
      <c r="DO18" s="978"/>
      <c r="DP18" s="979"/>
      <c r="DQ18" s="977"/>
      <c r="DR18" s="978"/>
      <c r="DS18" s="978"/>
      <c r="DT18" s="978"/>
      <c r="DU18" s="979"/>
      <c r="DV18" s="980"/>
      <c r="DW18" s="981"/>
      <c r="DX18" s="981"/>
      <c r="DY18" s="981"/>
      <c r="DZ18" s="982"/>
      <c r="EA18" s="228"/>
    </row>
    <row r="19" spans="1:131" s="229" customFormat="1" ht="26.25" customHeight="1" x14ac:dyDescent="0.15">
      <c r="A19" s="232">
        <v>13</v>
      </c>
      <c r="B19" s="1018"/>
      <c r="C19" s="1019"/>
      <c r="D19" s="1019"/>
      <c r="E19" s="1019"/>
      <c r="F19" s="1019"/>
      <c r="G19" s="1019"/>
      <c r="H19" s="1019"/>
      <c r="I19" s="1019"/>
      <c r="J19" s="1019"/>
      <c r="K19" s="1019"/>
      <c r="L19" s="1019"/>
      <c r="M19" s="1019"/>
      <c r="N19" s="1019"/>
      <c r="O19" s="1019"/>
      <c r="P19" s="1020"/>
      <c r="Q19" s="1026"/>
      <c r="R19" s="1027"/>
      <c r="S19" s="1027"/>
      <c r="T19" s="1027"/>
      <c r="U19" s="1027"/>
      <c r="V19" s="1027"/>
      <c r="W19" s="1027"/>
      <c r="X19" s="1027"/>
      <c r="Y19" s="1027"/>
      <c r="Z19" s="1027"/>
      <c r="AA19" s="1027"/>
      <c r="AB19" s="1027"/>
      <c r="AC19" s="1027"/>
      <c r="AD19" s="1027"/>
      <c r="AE19" s="1028"/>
      <c r="AF19" s="1023"/>
      <c r="AG19" s="1024"/>
      <c r="AH19" s="1024"/>
      <c r="AI19" s="1024"/>
      <c r="AJ19" s="1025"/>
      <c r="AK19" s="1070"/>
      <c r="AL19" s="1071"/>
      <c r="AM19" s="1071"/>
      <c r="AN19" s="1071"/>
      <c r="AO19" s="1071"/>
      <c r="AP19" s="1071"/>
      <c r="AQ19" s="1071"/>
      <c r="AR19" s="1071"/>
      <c r="AS19" s="1071"/>
      <c r="AT19" s="1071"/>
      <c r="AU19" s="1072"/>
      <c r="AV19" s="1072"/>
      <c r="AW19" s="1072"/>
      <c r="AX19" s="1072"/>
      <c r="AY19" s="1073"/>
      <c r="AZ19" s="226"/>
      <c r="BA19" s="226"/>
      <c r="BB19" s="226"/>
      <c r="BC19" s="226"/>
      <c r="BD19" s="226"/>
      <c r="BE19" s="227"/>
      <c r="BF19" s="227"/>
      <c r="BG19" s="227"/>
      <c r="BH19" s="227"/>
      <c r="BI19" s="227"/>
      <c r="BJ19" s="227"/>
      <c r="BK19" s="227"/>
      <c r="BL19" s="227"/>
      <c r="BM19" s="227"/>
      <c r="BN19" s="227"/>
      <c r="BO19" s="227"/>
      <c r="BP19" s="227"/>
      <c r="BQ19" s="232">
        <v>13</v>
      </c>
      <c r="BR19" s="233"/>
      <c r="BS19" s="980"/>
      <c r="BT19" s="981"/>
      <c r="BU19" s="981"/>
      <c r="BV19" s="981"/>
      <c r="BW19" s="981"/>
      <c r="BX19" s="981"/>
      <c r="BY19" s="981"/>
      <c r="BZ19" s="981"/>
      <c r="CA19" s="981"/>
      <c r="CB19" s="981"/>
      <c r="CC19" s="981"/>
      <c r="CD19" s="981"/>
      <c r="CE19" s="981"/>
      <c r="CF19" s="981"/>
      <c r="CG19" s="1002"/>
      <c r="CH19" s="977"/>
      <c r="CI19" s="978"/>
      <c r="CJ19" s="978"/>
      <c r="CK19" s="978"/>
      <c r="CL19" s="979"/>
      <c r="CM19" s="977"/>
      <c r="CN19" s="978"/>
      <c r="CO19" s="978"/>
      <c r="CP19" s="978"/>
      <c r="CQ19" s="979"/>
      <c r="CR19" s="977"/>
      <c r="CS19" s="978"/>
      <c r="CT19" s="978"/>
      <c r="CU19" s="978"/>
      <c r="CV19" s="979"/>
      <c r="CW19" s="977"/>
      <c r="CX19" s="978"/>
      <c r="CY19" s="978"/>
      <c r="CZ19" s="978"/>
      <c r="DA19" s="979"/>
      <c r="DB19" s="977"/>
      <c r="DC19" s="978"/>
      <c r="DD19" s="978"/>
      <c r="DE19" s="978"/>
      <c r="DF19" s="979"/>
      <c r="DG19" s="977"/>
      <c r="DH19" s="978"/>
      <c r="DI19" s="978"/>
      <c r="DJ19" s="978"/>
      <c r="DK19" s="979"/>
      <c r="DL19" s="977"/>
      <c r="DM19" s="978"/>
      <c r="DN19" s="978"/>
      <c r="DO19" s="978"/>
      <c r="DP19" s="979"/>
      <c r="DQ19" s="977"/>
      <c r="DR19" s="978"/>
      <c r="DS19" s="978"/>
      <c r="DT19" s="978"/>
      <c r="DU19" s="979"/>
      <c r="DV19" s="980"/>
      <c r="DW19" s="981"/>
      <c r="DX19" s="981"/>
      <c r="DY19" s="981"/>
      <c r="DZ19" s="982"/>
      <c r="EA19" s="228"/>
    </row>
    <row r="20" spans="1:131" s="229" customFormat="1" ht="26.25" customHeight="1" x14ac:dyDescent="0.15">
      <c r="A20" s="232">
        <v>14</v>
      </c>
      <c r="B20" s="1018"/>
      <c r="C20" s="1019"/>
      <c r="D20" s="1019"/>
      <c r="E20" s="1019"/>
      <c r="F20" s="1019"/>
      <c r="G20" s="1019"/>
      <c r="H20" s="1019"/>
      <c r="I20" s="1019"/>
      <c r="J20" s="1019"/>
      <c r="K20" s="1019"/>
      <c r="L20" s="1019"/>
      <c r="M20" s="1019"/>
      <c r="N20" s="1019"/>
      <c r="O20" s="1019"/>
      <c r="P20" s="1020"/>
      <c r="Q20" s="1026"/>
      <c r="R20" s="1027"/>
      <c r="S20" s="1027"/>
      <c r="T20" s="1027"/>
      <c r="U20" s="1027"/>
      <c r="V20" s="1027"/>
      <c r="W20" s="1027"/>
      <c r="X20" s="1027"/>
      <c r="Y20" s="1027"/>
      <c r="Z20" s="1027"/>
      <c r="AA20" s="1027"/>
      <c r="AB20" s="1027"/>
      <c r="AC20" s="1027"/>
      <c r="AD20" s="1027"/>
      <c r="AE20" s="1028"/>
      <c r="AF20" s="1023"/>
      <c r="AG20" s="1024"/>
      <c r="AH20" s="1024"/>
      <c r="AI20" s="1024"/>
      <c r="AJ20" s="1025"/>
      <c r="AK20" s="1070"/>
      <c r="AL20" s="1071"/>
      <c r="AM20" s="1071"/>
      <c r="AN20" s="1071"/>
      <c r="AO20" s="1071"/>
      <c r="AP20" s="1071"/>
      <c r="AQ20" s="1071"/>
      <c r="AR20" s="1071"/>
      <c r="AS20" s="1071"/>
      <c r="AT20" s="1071"/>
      <c r="AU20" s="1072"/>
      <c r="AV20" s="1072"/>
      <c r="AW20" s="1072"/>
      <c r="AX20" s="1072"/>
      <c r="AY20" s="1073"/>
      <c r="AZ20" s="226"/>
      <c r="BA20" s="226"/>
      <c r="BB20" s="226"/>
      <c r="BC20" s="226"/>
      <c r="BD20" s="226"/>
      <c r="BE20" s="227"/>
      <c r="BF20" s="227"/>
      <c r="BG20" s="227"/>
      <c r="BH20" s="227"/>
      <c r="BI20" s="227"/>
      <c r="BJ20" s="227"/>
      <c r="BK20" s="227"/>
      <c r="BL20" s="227"/>
      <c r="BM20" s="227"/>
      <c r="BN20" s="227"/>
      <c r="BO20" s="227"/>
      <c r="BP20" s="227"/>
      <c r="BQ20" s="232">
        <v>14</v>
      </c>
      <c r="BR20" s="233"/>
      <c r="BS20" s="980"/>
      <c r="BT20" s="981"/>
      <c r="BU20" s="981"/>
      <c r="BV20" s="981"/>
      <c r="BW20" s="981"/>
      <c r="BX20" s="981"/>
      <c r="BY20" s="981"/>
      <c r="BZ20" s="981"/>
      <c r="CA20" s="981"/>
      <c r="CB20" s="981"/>
      <c r="CC20" s="981"/>
      <c r="CD20" s="981"/>
      <c r="CE20" s="981"/>
      <c r="CF20" s="981"/>
      <c r="CG20" s="1002"/>
      <c r="CH20" s="977"/>
      <c r="CI20" s="978"/>
      <c r="CJ20" s="978"/>
      <c r="CK20" s="978"/>
      <c r="CL20" s="979"/>
      <c r="CM20" s="977"/>
      <c r="CN20" s="978"/>
      <c r="CO20" s="978"/>
      <c r="CP20" s="978"/>
      <c r="CQ20" s="979"/>
      <c r="CR20" s="977"/>
      <c r="CS20" s="978"/>
      <c r="CT20" s="978"/>
      <c r="CU20" s="978"/>
      <c r="CV20" s="979"/>
      <c r="CW20" s="977"/>
      <c r="CX20" s="978"/>
      <c r="CY20" s="978"/>
      <c r="CZ20" s="978"/>
      <c r="DA20" s="979"/>
      <c r="DB20" s="977"/>
      <c r="DC20" s="978"/>
      <c r="DD20" s="978"/>
      <c r="DE20" s="978"/>
      <c r="DF20" s="979"/>
      <c r="DG20" s="977"/>
      <c r="DH20" s="978"/>
      <c r="DI20" s="978"/>
      <c r="DJ20" s="978"/>
      <c r="DK20" s="979"/>
      <c r="DL20" s="977"/>
      <c r="DM20" s="978"/>
      <c r="DN20" s="978"/>
      <c r="DO20" s="978"/>
      <c r="DP20" s="979"/>
      <c r="DQ20" s="977"/>
      <c r="DR20" s="978"/>
      <c r="DS20" s="978"/>
      <c r="DT20" s="978"/>
      <c r="DU20" s="979"/>
      <c r="DV20" s="980"/>
      <c r="DW20" s="981"/>
      <c r="DX20" s="981"/>
      <c r="DY20" s="981"/>
      <c r="DZ20" s="982"/>
      <c r="EA20" s="228"/>
    </row>
    <row r="21" spans="1:131" s="229" customFormat="1" ht="26.25" customHeight="1" thickBot="1" x14ac:dyDescent="0.2">
      <c r="A21" s="232">
        <v>15</v>
      </c>
      <c r="B21" s="1018"/>
      <c r="C21" s="1019"/>
      <c r="D21" s="1019"/>
      <c r="E21" s="1019"/>
      <c r="F21" s="1019"/>
      <c r="G21" s="1019"/>
      <c r="H21" s="1019"/>
      <c r="I21" s="1019"/>
      <c r="J21" s="1019"/>
      <c r="K21" s="1019"/>
      <c r="L21" s="1019"/>
      <c r="M21" s="1019"/>
      <c r="N21" s="1019"/>
      <c r="O21" s="1019"/>
      <c r="P21" s="1020"/>
      <c r="Q21" s="1026"/>
      <c r="R21" s="1027"/>
      <c r="S21" s="1027"/>
      <c r="T21" s="1027"/>
      <c r="U21" s="1027"/>
      <c r="V21" s="1027"/>
      <c r="W21" s="1027"/>
      <c r="X21" s="1027"/>
      <c r="Y21" s="1027"/>
      <c r="Z21" s="1027"/>
      <c r="AA21" s="1027"/>
      <c r="AB21" s="1027"/>
      <c r="AC21" s="1027"/>
      <c r="AD21" s="1027"/>
      <c r="AE21" s="1028"/>
      <c r="AF21" s="1023"/>
      <c r="AG21" s="1024"/>
      <c r="AH21" s="1024"/>
      <c r="AI21" s="1024"/>
      <c r="AJ21" s="1025"/>
      <c r="AK21" s="1070"/>
      <c r="AL21" s="1071"/>
      <c r="AM21" s="1071"/>
      <c r="AN21" s="1071"/>
      <c r="AO21" s="1071"/>
      <c r="AP21" s="1071"/>
      <c r="AQ21" s="1071"/>
      <c r="AR21" s="1071"/>
      <c r="AS21" s="1071"/>
      <c r="AT21" s="1071"/>
      <c r="AU21" s="1072"/>
      <c r="AV21" s="1072"/>
      <c r="AW21" s="1072"/>
      <c r="AX21" s="1072"/>
      <c r="AY21" s="1073"/>
      <c r="AZ21" s="226"/>
      <c r="BA21" s="226"/>
      <c r="BB21" s="226"/>
      <c r="BC21" s="226"/>
      <c r="BD21" s="226"/>
      <c r="BE21" s="227"/>
      <c r="BF21" s="227"/>
      <c r="BG21" s="227"/>
      <c r="BH21" s="227"/>
      <c r="BI21" s="227"/>
      <c r="BJ21" s="227"/>
      <c r="BK21" s="227"/>
      <c r="BL21" s="227"/>
      <c r="BM21" s="227"/>
      <c r="BN21" s="227"/>
      <c r="BO21" s="227"/>
      <c r="BP21" s="227"/>
      <c r="BQ21" s="232">
        <v>15</v>
      </c>
      <c r="BR21" s="233"/>
      <c r="BS21" s="980"/>
      <c r="BT21" s="981"/>
      <c r="BU21" s="981"/>
      <c r="BV21" s="981"/>
      <c r="BW21" s="981"/>
      <c r="BX21" s="981"/>
      <c r="BY21" s="981"/>
      <c r="BZ21" s="981"/>
      <c r="CA21" s="981"/>
      <c r="CB21" s="981"/>
      <c r="CC21" s="981"/>
      <c r="CD21" s="981"/>
      <c r="CE21" s="981"/>
      <c r="CF21" s="981"/>
      <c r="CG21" s="1002"/>
      <c r="CH21" s="977"/>
      <c r="CI21" s="978"/>
      <c r="CJ21" s="978"/>
      <c r="CK21" s="978"/>
      <c r="CL21" s="979"/>
      <c r="CM21" s="977"/>
      <c r="CN21" s="978"/>
      <c r="CO21" s="978"/>
      <c r="CP21" s="978"/>
      <c r="CQ21" s="979"/>
      <c r="CR21" s="977"/>
      <c r="CS21" s="978"/>
      <c r="CT21" s="978"/>
      <c r="CU21" s="978"/>
      <c r="CV21" s="979"/>
      <c r="CW21" s="977"/>
      <c r="CX21" s="978"/>
      <c r="CY21" s="978"/>
      <c r="CZ21" s="978"/>
      <c r="DA21" s="979"/>
      <c r="DB21" s="977"/>
      <c r="DC21" s="978"/>
      <c r="DD21" s="978"/>
      <c r="DE21" s="978"/>
      <c r="DF21" s="979"/>
      <c r="DG21" s="977"/>
      <c r="DH21" s="978"/>
      <c r="DI21" s="978"/>
      <c r="DJ21" s="978"/>
      <c r="DK21" s="979"/>
      <c r="DL21" s="977"/>
      <c r="DM21" s="978"/>
      <c r="DN21" s="978"/>
      <c r="DO21" s="978"/>
      <c r="DP21" s="979"/>
      <c r="DQ21" s="977"/>
      <c r="DR21" s="978"/>
      <c r="DS21" s="978"/>
      <c r="DT21" s="978"/>
      <c r="DU21" s="979"/>
      <c r="DV21" s="980"/>
      <c r="DW21" s="981"/>
      <c r="DX21" s="981"/>
      <c r="DY21" s="981"/>
      <c r="DZ21" s="982"/>
      <c r="EA21" s="228"/>
    </row>
    <row r="22" spans="1:131" s="229" customFormat="1" ht="26.25" customHeight="1" x14ac:dyDescent="0.15">
      <c r="A22" s="232">
        <v>16</v>
      </c>
      <c r="B22" s="1018"/>
      <c r="C22" s="1019"/>
      <c r="D22" s="1019"/>
      <c r="E22" s="1019"/>
      <c r="F22" s="1019"/>
      <c r="G22" s="1019"/>
      <c r="H22" s="1019"/>
      <c r="I22" s="1019"/>
      <c r="J22" s="1019"/>
      <c r="K22" s="1019"/>
      <c r="L22" s="1019"/>
      <c r="M22" s="1019"/>
      <c r="N22" s="1019"/>
      <c r="O22" s="1019"/>
      <c r="P22" s="1020"/>
      <c r="Q22" s="1063"/>
      <c r="R22" s="1064"/>
      <c r="S22" s="1064"/>
      <c r="T22" s="1064"/>
      <c r="U22" s="1064"/>
      <c r="V22" s="1064"/>
      <c r="W22" s="1064"/>
      <c r="X22" s="1064"/>
      <c r="Y22" s="1064"/>
      <c r="Z22" s="1064"/>
      <c r="AA22" s="1064"/>
      <c r="AB22" s="1064"/>
      <c r="AC22" s="1064"/>
      <c r="AD22" s="1064"/>
      <c r="AE22" s="1065"/>
      <c r="AF22" s="1023"/>
      <c r="AG22" s="1024"/>
      <c r="AH22" s="1024"/>
      <c r="AI22" s="1024"/>
      <c r="AJ22" s="1025"/>
      <c r="AK22" s="1066"/>
      <c r="AL22" s="1067"/>
      <c r="AM22" s="1067"/>
      <c r="AN22" s="1067"/>
      <c r="AO22" s="1067"/>
      <c r="AP22" s="1067"/>
      <c r="AQ22" s="1067"/>
      <c r="AR22" s="1067"/>
      <c r="AS22" s="1067"/>
      <c r="AT22" s="1067"/>
      <c r="AU22" s="1068"/>
      <c r="AV22" s="1068"/>
      <c r="AW22" s="1068"/>
      <c r="AX22" s="1068"/>
      <c r="AY22" s="1069"/>
      <c r="AZ22" s="1016" t="s">
        <v>397</v>
      </c>
      <c r="BA22" s="1016"/>
      <c r="BB22" s="1016"/>
      <c r="BC22" s="1016"/>
      <c r="BD22" s="1017"/>
      <c r="BE22" s="227"/>
      <c r="BF22" s="227"/>
      <c r="BG22" s="227"/>
      <c r="BH22" s="227"/>
      <c r="BI22" s="227"/>
      <c r="BJ22" s="227"/>
      <c r="BK22" s="227"/>
      <c r="BL22" s="227"/>
      <c r="BM22" s="227"/>
      <c r="BN22" s="227"/>
      <c r="BO22" s="227"/>
      <c r="BP22" s="227"/>
      <c r="BQ22" s="232">
        <v>16</v>
      </c>
      <c r="BR22" s="233"/>
      <c r="BS22" s="980"/>
      <c r="BT22" s="981"/>
      <c r="BU22" s="981"/>
      <c r="BV22" s="981"/>
      <c r="BW22" s="981"/>
      <c r="BX22" s="981"/>
      <c r="BY22" s="981"/>
      <c r="BZ22" s="981"/>
      <c r="CA22" s="981"/>
      <c r="CB22" s="981"/>
      <c r="CC22" s="981"/>
      <c r="CD22" s="981"/>
      <c r="CE22" s="981"/>
      <c r="CF22" s="981"/>
      <c r="CG22" s="1002"/>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28"/>
    </row>
    <row r="23" spans="1:131" s="229" customFormat="1" ht="26.25" customHeight="1" thickBot="1" x14ac:dyDescent="0.2">
      <c r="A23" s="234" t="s">
        <v>398</v>
      </c>
      <c r="B23" s="932" t="s">
        <v>399</v>
      </c>
      <c r="C23" s="933"/>
      <c r="D23" s="933"/>
      <c r="E23" s="933"/>
      <c r="F23" s="933"/>
      <c r="G23" s="933"/>
      <c r="H23" s="933"/>
      <c r="I23" s="933"/>
      <c r="J23" s="933"/>
      <c r="K23" s="933"/>
      <c r="L23" s="933"/>
      <c r="M23" s="933"/>
      <c r="N23" s="933"/>
      <c r="O23" s="933"/>
      <c r="P23" s="943"/>
      <c r="Q23" s="1057">
        <v>10995</v>
      </c>
      <c r="R23" s="1051"/>
      <c r="S23" s="1051"/>
      <c r="T23" s="1051"/>
      <c r="U23" s="1051"/>
      <c r="V23" s="1051">
        <v>9827</v>
      </c>
      <c r="W23" s="1051"/>
      <c r="X23" s="1051"/>
      <c r="Y23" s="1051"/>
      <c r="Z23" s="1051"/>
      <c r="AA23" s="1051">
        <v>1168</v>
      </c>
      <c r="AB23" s="1051"/>
      <c r="AC23" s="1051"/>
      <c r="AD23" s="1051"/>
      <c r="AE23" s="1058"/>
      <c r="AF23" s="1059">
        <v>777</v>
      </c>
      <c r="AG23" s="1051"/>
      <c r="AH23" s="1051"/>
      <c r="AI23" s="1051"/>
      <c r="AJ23" s="1060"/>
      <c r="AK23" s="1061"/>
      <c r="AL23" s="1062"/>
      <c r="AM23" s="1062"/>
      <c r="AN23" s="1062"/>
      <c r="AO23" s="1062"/>
      <c r="AP23" s="1051">
        <v>9330</v>
      </c>
      <c r="AQ23" s="1051"/>
      <c r="AR23" s="1051"/>
      <c r="AS23" s="1051"/>
      <c r="AT23" s="1051"/>
      <c r="AU23" s="1052"/>
      <c r="AV23" s="1052"/>
      <c r="AW23" s="1052"/>
      <c r="AX23" s="1052"/>
      <c r="AY23" s="1053"/>
      <c r="AZ23" s="1054" t="s">
        <v>241</v>
      </c>
      <c r="BA23" s="1055"/>
      <c r="BB23" s="1055"/>
      <c r="BC23" s="1055"/>
      <c r="BD23" s="1056"/>
      <c r="BE23" s="227"/>
      <c r="BF23" s="227"/>
      <c r="BG23" s="227"/>
      <c r="BH23" s="227"/>
      <c r="BI23" s="227"/>
      <c r="BJ23" s="227"/>
      <c r="BK23" s="227"/>
      <c r="BL23" s="227"/>
      <c r="BM23" s="227"/>
      <c r="BN23" s="227"/>
      <c r="BO23" s="227"/>
      <c r="BP23" s="227"/>
      <c r="BQ23" s="232">
        <v>17</v>
      </c>
      <c r="BR23" s="233"/>
      <c r="BS23" s="980"/>
      <c r="BT23" s="981"/>
      <c r="BU23" s="981"/>
      <c r="BV23" s="981"/>
      <c r="BW23" s="981"/>
      <c r="BX23" s="981"/>
      <c r="BY23" s="981"/>
      <c r="BZ23" s="981"/>
      <c r="CA23" s="981"/>
      <c r="CB23" s="981"/>
      <c r="CC23" s="981"/>
      <c r="CD23" s="981"/>
      <c r="CE23" s="981"/>
      <c r="CF23" s="981"/>
      <c r="CG23" s="1002"/>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28"/>
    </row>
    <row r="24" spans="1:131" s="229" customFormat="1" ht="26.25" customHeight="1" x14ac:dyDescent="0.15">
      <c r="A24" s="1050" t="s">
        <v>400</v>
      </c>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226"/>
      <c r="BA24" s="226"/>
      <c r="BB24" s="226"/>
      <c r="BC24" s="226"/>
      <c r="BD24" s="226"/>
      <c r="BE24" s="227"/>
      <c r="BF24" s="227"/>
      <c r="BG24" s="227"/>
      <c r="BH24" s="227"/>
      <c r="BI24" s="227"/>
      <c r="BJ24" s="227"/>
      <c r="BK24" s="227"/>
      <c r="BL24" s="227"/>
      <c r="BM24" s="227"/>
      <c r="BN24" s="227"/>
      <c r="BO24" s="227"/>
      <c r="BP24" s="227"/>
      <c r="BQ24" s="232">
        <v>18</v>
      </c>
      <c r="BR24" s="233"/>
      <c r="BS24" s="980"/>
      <c r="BT24" s="981"/>
      <c r="BU24" s="981"/>
      <c r="BV24" s="981"/>
      <c r="BW24" s="981"/>
      <c r="BX24" s="981"/>
      <c r="BY24" s="981"/>
      <c r="BZ24" s="981"/>
      <c r="CA24" s="981"/>
      <c r="CB24" s="981"/>
      <c r="CC24" s="981"/>
      <c r="CD24" s="981"/>
      <c r="CE24" s="981"/>
      <c r="CF24" s="981"/>
      <c r="CG24" s="1002"/>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28"/>
    </row>
    <row r="25" spans="1:131" ht="26.25" customHeight="1" thickBot="1" x14ac:dyDescent="0.2">
      <c r="A25" s="1049" t="s">
        <v>401</v>
      </c>
      <c r="B25" s="1049"/>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226"/>
      <c r="BK25" s="226"/>
      <c r="BL25" s="226"/>
      <c r="BM25" s="226"/>
      <c r="BN25" s="226"/>
      <c r="BO25" s="235"/>
      <c r="BP25" s="235"/>
      <c r="BQ25" s="232">
        <v>19</v>
      </c>
      <c r="BR25" s="233"/>
      <c r="BS25" s="980"/>
      <c r="BT25" s="981"/>
      <c r="BU25" s="981"/>
      <c r="BV25" s="981"/>
      <c r="BW25" s="981"/>
      <c r="BX25" s="981"/>
      <c r="BY25" s="981"/>
      <c r="BZ25" s="981"/>
      <c r="CA25" s="981"/>
      <c r="CB25" s="981"/>
      <c r="CC25" s="981"/>
      <c r="CD25" s="981"/>
      <c r="CE25" s="981"/>
      <c r="CF25" s="981"/>
      <c r="CG25" s="1002"/>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224"/>
    </row>
    <row r="26" spans="1:131" ht="26.25" customHeight="1" x14ac:dyDescent="0.15">
      <c r="A26" s="983" t="s">
        <v>378</v>
      </c>
      <c r="B26" s="984"/>
      <c r="C26" s="984"/>
      <c r="D26" s="984"/>
      <c r="E26" s="984"/>
      <c r="F26" s="984"/>
      <c r="G26" s="984"/>
      <c r="H26" s="984"/>
      <c r="I26" s="984"/>
      <c r="J26" s="984"/>
      <c r="K26" s="984"/>
      <c r="L26" s="984"/>
      <c r="M26" s="984"/>
      <c r="N26" s="984"/>
      <c r="O26" s="984"/>
      <c r="P26" s="985"/>
      <c r="Q26" s="989" t="s">
        <v>402</v>
      </c>
      <c r="R26" s="990"/>
      <c r="S26" s="990"/>
      <c r="T26" s="990"/>
      <c r="U26" s="991"/>
      <c r="V26" s="989" t="s">
        <v>403</v>
      </c>
      <c r="W26" s="990"/>
      <c r="X26" s="990"/>
      <c r="Y26" s="990"/>
      <c r="Z26" s="991"/>
      <c r="AA26" s="989" t="s">
        <v>404</v>
      </c>
      <c r="AB26" s="990"/>
      <c r="AC26" s="990"/>
      <c r="AD26" s="990"/>
      <c r="AE26" s="990"/>
      <c r="AF26" s="1045" t="s">
        <v>405</v>
      </c>
      <c r="AG26" s="996"/>
      <c r="AH26" s="996"/>
      <c r="AI26" s="996"/>
      <c r="AJ26" s="104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385</v>
      </c>
      <c r="BF26" s="990"/>
      <c r="BG26" s="990"/>
      <c r="BH26" s="990"/>
      <c r="BI26" s="1003"/>
      <c r="BJ26" s="226"/>
      <c r="BK26" s="226"/>
      <c r="BL26" s="226"/>
      <c r="BM26" s="226"/>
      <c r="BN26" s="226"/>
      <c r="BO26" s="235"/>
      <c r="BP26" s="235"/>
      <c r="BQ26" s="232">
        <v>20</v>
      </c>
      <c r="BR26" s="233"/>
      <c r="BS26" s="980"/>
      <c r="BT26" s="981"/>
      <c r="BU26" s="981"/>
      <c r="BV26" s="981"/>
      <c r="BW26" s="981"/>
      <c r="BX26" s="981"/>
      <c r="BY26" s="981"/>
      <c r="BZ26" s="981"/>
      <c r="CA26" s="981"/>
      <c r="CB26" s="981"/>
      <c r="CC26" s="981"/>
      <c r="CD26" s="981"/>
      <c r="CE26" s="981"/>
      <c r="CF26" s="981"/>
      <c r="CG26" s="1002"/>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224"/>
    </row>
    <row r="27" spans="1:131" ht="26.25" customHeight="1" thickBot="1" x14ac:dyDescent="0.2">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47"/>
      <c r="AG27" s="999"/>
      <c r="AH27" s="999"/>
      <c r="AI27" s="999"/>
      <c r="AJ27" s="104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4"/>
      <c r="BJ27" s="226"/>
      <c r="BK27" s="226"/>
      <c r="BL27" s="226"/>
      <c r="BM27" s="226"/>
      <c r="BN27" s="226"/>
      <c r="BO27" s="235"/>
      <c r="BP27" s="235"/>
      <c r="BQ27" s="232">
        <v>21</v>
      </c>
      <c r="BR27" s="233"/>
      <c r="BS27" s="980"/>
      <c r="BT27" s="981"/>
      <c r="BU27" s="981"/>
      <c r="BV27" s="981"/>
      <c r="BW27" s="981"/>
      <c r="BX27" s="981"/>
      <c r="BY27" s="981"/>
      <c r="BZ27" s="981"/>
      <c r="CA27" s="981"/>
      <c r="CB27" s="981"/>
      <c r="CC27" s="981"/>
      <c r="CD27" s="981"/>
      <c r="CE27" s="981"/>
      <c r="CF27" s="981"/>
      <c r="CG27" s="1002"/>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224"/>
    </row>
    <row r="28" spans="1:131" ht="26.25" customHeight="1" thickTop="1" x14ac:dyDescent="0.15">
      <c r="A28" s="236">
        <v>1</v>
      </c>
      <c r="B28" s="1037" t="s">
        <v>410</v>
      </c>
      <c r="C28" s="1038"/>
      <c r="D28" s="1038"/>
      <c r="E28" s="1038"/>
      <c r="F28" s="1038"/>
      <c r="G28" s="1038"/>
      <c r="H28" s="1038"/>
      <c r="I28" s="1038"/>
      <c r="J28" s="1038"/>
      <c r="K28" s="1038"/>
      <c r="L28" s="1038"/>
      <c r="M28" s="1038"/>
      <c r="N28" s="1038"/>
      <c r="O28" s="1038"/>
      <c r="P28" s="1039"/>
      <c r="Q28" s="1040">
        <v>89</v>
      </c>
      <c r="R28" s="1041"/>
      <c r="S28" s="1041"/>
      <c r="T28" s="1041"/>
      <c r="U28" s="1041"/>
      <c r="V28" s="1041">
        <v>43</v>
      </c>
      <c r="W28" s="1041"/>
      <c r="X28" s="1041"/>
      <c r="Y28" s="1041"/>
      <c r="Z28" s="1041"/>
      <c r="AA28" s="1041">
        <v>45</v>
      </c>
      <c r="AB28" s="1041"/>
      <c r="AC28" s="1041"/>
      <c r="AD28" s="1041"/>
      <c r="AE28" s="1042"/>
      <c r="AF28" s="1043">
        <v>45</v>
      </c>
      <c r="AG28" s="1041"/>
      <c r="AH28" s="1041"/>
      <c r="AI28" s="1041"/>
      <c r="AJ28" s="1044"/>
      <c r="AK28" s="711" t="s">
        <v>594</v>
      </c>
      <c r="AL28" s="966"/>
      <c r="AM28" s="966"/>
      <c r="AN28" s="966"/>
      <c r="AO28" s="966"/>
      <c r="AP28" s="1030">
        <v>2</v>
      </c>
      <c r="AQ28" s="1031"/>
      <c r="AR28" s="1031"/>
      <c r="AS28" s="1031"/>
      <c r="AT28" s="1032"/>
      <c r="AU28" s="1033">
        <v>0</v>
      </c>
      <c r="AV28" s="1033"/>
      <c r="AW28" s="1033"/>
      <c r="AX28" s="1033"/>
      <c r="AY28" s="1033"/>
      <c r="AZ28" s="1034" t="s">
        <v>594</v>
      </c>
      <c r="BA28" s="1034"/>
      <c r="BB28" s="1034"/>
      <c r="BC28" s="1034"/>
      <c r="BD28" s="1034"/>
      <c r="BE28" s="1035"/>
      <c r="BF28" s="1035"/>
      <c r="BG28" s="1035"/>
      <c r="BH28" s="1035"/>
      <c r="BI28" s="1036"/>
      <c r="BJ28" s="226"/>
      <c r="BK28" s="226"/>
      <c r="BL28" s="226"/>
      <c r="BM28" s="226"/>
      <c r="BN28" s="226"/>
      <c r="BO28" s="235"/>
      <c r="BP28" s="235"/>
      <c r="BQ28" s="232">
        <v>22</v>
      </c>
      <c r="BR28" s="233"/>
      <c r="BS28" s="980"/>
      <c r="BT28" s="981"/>
      <c r="BU28" s="981"/>
      <c r="BV28" s="981"/>
      <c r="BW28" s="981"/>
      <c r="BX28" s="981"/>
      <c r="BY28" s="981"/>
      <c r="BZ28" s="981"/>
      <c r="CA28" s="981"/>
      <c r="CB28" s="981"/>
      <c r="CC28" s="981"/>
      <c r="CD28" s="981"/>
      <c r="CE28" s="981"/>
      <c r="CF28" s="981"/>
      <c r="CG28" s="1002"/>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224"/>
    </row>
    <row r="29" spans="1:131" ht="26.25" customHeight="1" x14ac:dyDescent="0.15">
      <c r="A29" s="236">
        <v>2</v>
      </c>
      <c r="B29" s="1018" t="s">
        <v>411</v>
      </c>
      <c r="C29" s="1019"/>
      <c r="D29" s="1019"/>
      <c r="E29" s="1019"/>
      <c r="F29" s="1019"/>
      <c r="G29" s="1019"/>
      <c r="H29" s="1019"/>
      <c r="I29" s="1019"/>
      <c r="J29" s="1019"/>
      <c r="K29" s="1019"/>
      <c r="L29" s="1019"/>
      <c r="M29" s="1019"/>
      <c r="N29" s="1019"/>
      <c r="O29" s="1019"/>
      <c r="P29" s="1020"/>
      <c r="Q29" s="1026">
        <v>1091</v>
      </c>
      <c r="R29" s="1027"/>
      <c r="S29" s="1027"/>
      <c r="T29" s="1027"/>
      <c r="U29" s="1027"/>
      <c r="V29" s="1027">
        <v>1043</v>
      </c>
      <c r="W29" s="1027"/>
      <c r="X29" s="1027"/>
      <c r="Y29" s="1027"/>
      <c r="Z29" s="1027"/>
      <c r="AA29" s="1027">
        <v>48</v>
      </c>
      <c r="AB29" s="1027"/>
      <c r="AC29" s="1027"/>
      <c r="AD29" s="1027"/>
      <c r="AE29" s="1028"/>
      <c r="AF29" s="1023">
        <v>48</v>
      </c>
      <c r="AG29" s="1024"/>
      <c r="AH29" s="1024"/>
      <c r="AI29" s="1024"/>
      <c r="AJ29" s="1025"/>
      <c r="AK29" s="709">
        <v>137</v>
      </c>
      <c r="AL29" s="710"/>
      <c r="AM29" s="710"/>
      <c r="AN29" s="710"/>
      <c r="AO29" s="711"/>
      <c r="AP29" s="1013" t="s">
        <v>594</v>
      </c>
      <c r="AQ29" s="1013"/>
      <c r="AR29" s="1013"/>
      <c r="AS29" s="1013"/>
      <c r="AT29" s="1013"/>
      <c r="AU29" s="966" t="s">
        <v>594</v>
      </c>
      <c r="AV29" s="966"/>
      <c r="AW29" s="966"/>
      <c r="AX29" s="966"/>
      <c r="AY29" s="966"/>
      <c r="AZ29" s="1029" t="s">
        <v>594</v>
      </c>
      <c r="BA29" s="1029"/>
      <c r="BB29" s="1029"/>
      <c r="BC29" s="1029"/>
      <c r="BD29" s="1029"/>
      <c r="BE29" s="967"/>
      <c r="BF29" s="967"/>
      <c r="BG29" s="967"/>
      <c r="BH29" s="967"/>
      <c r="BI29" s="968"/>
      <c r="BJ29" s="226"/>
      <c r="BK29" s="226"/>
      <c r="BL29" s="226"/>
      <c r="BM29" s="226"/>
      <c r="BN29" s="226"/>
      <c r="BO29" s="235"/>
      <c r="BP29" s="235"/>
      <c r="BQ29" s="232">
        <v>23</v>
      </c>
      <c r="BR29" s="233"/>
      <c r="BS29" s="980"/>
      <c r="BT29" s="981"/>
      <c r="BU29" s="981"/>
      <c r="BV29" s="981"/>
      <c r="BW29" s="981"/>
      <c r="BX29" s="981"/>
      <c r="BY29" s="981"/>
      <c r="BZ29" s="981"/>
      <c r="CA29" s="981"/>
      <c r="CB29" s="981"/>
      <c r="CC29" s="981"/>
      <c r="CD29" s="981"/>
      <c r="CE29" s="981"/>
      <c r="CF29" s="981"/>
      <c r="CG29" s="1002"/>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224"/>
    </row>
    <row r="30" spans="1:131" ht="26.25" customHeight="1" x14ac:dyDescent="0.15">
      <c r="A30" s="236">
        <v>3</v>
      </c>
      <c r="B30" s="1018" t="s">
        <v>412</v>
      </c>
      <c r="C30" s="1019"/>
      <c r="D30" s="1019"/>
      <c r="E30" s="1019"/>
      <c r="F30" s="1019"/>
      <c r="G30" s="1019"/>
      <c r="H30" s="1019"/>
      <c r="I30" s="1019"/>
      <c r="J30" s="1019"/>
      <c r="K30" s="1019"/>
      <c r="L30" s="1019"/>
      <c r="M30" s="1019"/>
      <c r="N30" s="1019"/>
      <c r="O30" s="1019"/>
      <c r="P30" s="1020"/>
      <c r="Q30" s="1026">
        <v>59</v>
      </c>
      <c r="R30" s="1027"/>
      <c r="S30" s="1027"/>
      <c r="T30" s="1027"/>
      <c r="U30" s="1027"/>
      <c r="V30" s="1027">
        <v>47</v>
      </c>
      <c r="W30" s="1027"/>
      <c r="X30" s="1027"/>
      <c r="Y30" s="1027"/>
      <c r="Z30" s="1027"/>
      <c r="AA30" s="1027">
        <v>12</v>
      </c>
      <c r="AB30" s="1027"/>
      <c r="AC30" s="1027"/>
      <c r="AD30" s="1027"/>
      <c r="AE30" s="1028"/>
      <c r="AF30" s="1023">
        <v>12</v>
      </c>
      <c r="AG30" s="1024"/>
      <c r="AH30" s="1024"/>
      <c r="AI30" s="1024"/>
      <c r="AJ30" s="1025"/>
      <c r="AK30" s="711">
        <v>9</v>
      </c>
      <c r="AL30" s="966"/>
      <c r="AM30" s="966"/>
      <c r="AN30" s="966"/>
      <c r="AO30" s="966"/>
      <c r="AP30" s="966" t="s">
        <v>594</v>
      </c>
      <c r="AQ30" s="966"/>
      <c r="AR30" s="966"/>
      <c r="AS30" s="966"/>
      <c r="AT30" s="966"/>
      <c r="AU30" s="966" t="s">
        <v>594</v>
      </c>
      <c r="AV30" s="966"/>
      <c r="AW30" s="966"/>
      <c r="AX30" s="966"/>
      <c r="AY30" s="966"/>
      <c r="AZ30" s="1029" t="s">
        <v>594</v>
      </c>
      <c r="BA30" s="1029"/>
      <c r="BB30" s="1029"/>
      <c r="BC30" s="1029"/>
      <c r="BD30" s="1029"/>
      <c r="BE30" s="967"/>
      <c r="BF30" s="967"/>
      <c r="BG30" s="967"/>
      <c r="BH30" s="967"/>
      <c r="BI30" s="968"/>
      <c r="BJ30" s="226"/>
      <c r="BK30" s="226"/>
      <c r="BL30" s="226"/>
      <c r="BM30" s="226"/>
      <c r="BN30" s="226"/>
      <c r="BO30" s="235"/>
      <c r="BP30" s="235"/>
      <c r="BQ30" s="232">
        <v>24</v>
      </c>
      <c r="BR30" s="233"/>
      <c r="BS30" s="980"/>
      <c r="BT30" s="981"/>
      <c r="BU30" s="981"/>
      <c r="BV30" s="981"/>
      <c r="BW30" s="981"/>
      <c r="BX30" s="981"/>
      <c r="BY30" s="981"/>
      <c r="BZ30" s="981"/>
      <c r="CA30" s="981"/>
      <c r="CB30" s="981"/>
      <c r="CC30" s="981"/>
      <c r="CD30" s="981"/>
      <c r="CE30" s="981"/>
      <c r="CF30" s="981"/>
      <c r="CG30" s="1002"/>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224"/>
    </row>
    <row r="31" spans="1:131" ht="26.25" customHeight="1" x14ac:dyDescent="0.15">
      <c r="A31" s="236">
        <v>4</v>
      </c>
      <c r="B31" s="1018" t="s">
        <v>413</v>
      </c>
      <c r="C31" s="1019"/>
      <c r="D31" s="1019"/>
      <c r="E31" s="1019"/>
      <c r="F31" s="1019"/>
      <c r="G31" s="1019"/>
      <c r="H31" s="1019"/>
      <c r="I31" s="1019"/>
      <c r="J31" s="1019"/>
      <c r="K31" s="1019"/>
      <c r="L31" s="1019"/>
      <c r="M31" s="1019"/>
      <c r="N31" s="1019"/>
      <c r="O31" s="1019"/>
      <c r="P31" s="1020"/>
      <c r="Q31" s="1026">
        <v>1991</v>
      </c>
      <c r="R31" s="1027"/>
      <c r="S31" s="1027"/>
      <c r="T31" s="1027"/>
      <c r="U31" s="1027"/>
      <c r="V31" s="1027">
        <v>1858</v>
      </c>
      <c r="W31" s="1027"/>
      <c r="X31" s="1027"/>
      <c r="Y31" s="1027"/>
      <c r="Z31" s="1027"/>
      <c r="AA31" s="1027">
        <v>132</v>
      </c>
      <c r="AB31" s="1027"/>
      <c r="AC31" s="1027"/>
      <c r="AD31" s="1027"/>
      <c r="AE31" s="1028"/>
      <c r="AF31" s="1023">
        <v>132</v>
      </c>
      <c r="AG31" s="1024"/>
      <c r="AH31" s="1024"/>
      <c r="AI31" s="1024"/>
      <c r="AJ31" s="1025"/>
      <c r="AK31" s="711">
        <v>301</v>
      </c>
      <c r="AL31" s="966"/>
      <c r="AM31" s="966"/>
      <c r="AN31" s="966"/>
      <c r="AO31" s="966"/>
      <c r="AP31" s="966" t="s">
        <v>594</v>
      </c>
      <c r="AQ31" s="966"/>
      <c r="AR31" s="966"/>
      <c r="AS31" s="966"/>
      <c r="AT31" s="966"/>
      <c r="AU31" s="966" t="s">
        <v>594</v>
      </c>
      <c r="AV31" s="966"/>
      <c r="AW31" s="966"/>
      <c r="AX31" s="966"/>
      <c r="AY31" s="966"/>
      <c r="AZ31" s="1029" t="s">
        <v>594</v>
      </c>
      <c r="BA31" s="1029"/>
      <c r="BB31" s="1029"/>
      <c r="BC31" s="1029"/>
      <c r="BD31" s="1029"/>
      <c r="BE31" s="967"/>
      <c r="BF31" s="967"/>
      <c r="BG31" s="967"/>
      <c r="BH31" s="967"/>
      <c r="BI31" s="968"/>
      <c r="BJ31" s="226"/>
      <c r="BK31" s="226"/>
      <c r="BL31" s="226"/>
      <c r="BM31" s="226"/>
      <c r="BN31" s="226"/>
      <c r="BO31" s="235"/>
      <c r="BP31" s="235"/>
      <c r="BQ31" s="232">
        <v>25</v>
      </c>
      <c r="BR31" s="233"/>
      <c r="BS31" s="980"/>
      <c r="BT31" s="981"/>
      <c r="BU31" s="981"/>
      <c r="BV31" s="981"/>
      <c r="BW31" s="981"/>
      <c r="BX31" s="981"/>
      <c r="BY31" s="981"/>
      <c r="BZ31" s="981"/>
      <c r="CA31" s="981"/>
      <c r="CB31" s="981"/>
      <c r="CC31" s="981"/>
      <c r="CD31" s="981"/>
      <c r="CE31" s="981"/>
      <c r="CF31" s="981"/>
      <c r="CG31" s="1002"/>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224"/>
    </row>
    <row r="32" spans="1:131" ht="26.25" customHeight="1" x14ac:dyDescent="0.15">
      <c r="A32" s="236">
        <v>5</v>
      </c>
      <c r="B32" s="1018" t="s">
        <v>414</v>
      </c>
      <c r="C32" s="1019"/>
      <c r="D32" s="1019"/>
      <c r="E32" s="1019"/>
      <c r="F32" s="1019"/>
      <c r="G32" s="1019"/>
      <c r="H32" s="1019"/>
      <c r="I32" s="1019"/>
      <c r="J32" s="1019"/>
      <c r="K32" s="1019"/>
      <c r="L32" s="1019"/>
      <c r="M32" s="1019"/>
      <c r="N32" s="1019"/>
      <c r="O32" s="1019"/>
      <c r="P32" s="1020"/>
      <c r="Q32" s="1026">
        <v>175</v>
      </c>
      <c r="R32" s="1027"/>
      <c r="S32" s="1027"/>
      <c r="T32" s="1027"/>
      <c r="U32" s="1027"/>
      <c r="V32" s="1027">
        <v>171</v>
      </c>
      <c r="W32" s="1027"/>
      <c r="X32" s="1027"/>
      <c r="Y32" s="1027"/>
      <c r="Z32" s="1027"/>
      <c r="AA32" s="1027">
        <v>4</v>
      </c>
      <c r="AB32" s="1027"/>
      <c r="AC32" s="1027"/>
      <c r="AD32" s="1027"/>
      <c r="AE32" s="1028"/>
      <c r="AF32" s="1023">
        <v>4</v>
      </c>
      <c r="AG32" s="1024"/>
      <c r="AH32" s="1024"/>
      <c r="AI32" s="1024"/>
      <c r="AJ32" s="1025"/>
      <c r="AK32" s="711">
        <v>273</v>
      </c>
      <c r="AL32" s="966"/>
      <c r="AM32" s="966"/>
      <c r="AN32" s="966"/>
      <c r="AO32" s="966"/>
      <c r="AP32" s="966" t="s">
        <v>606</v>
      </c>
      <c r="AQ32" s="966"/>
      <c r="AR32" s="966"/>
      <c r="AS32" s="966"/>
      <c r="AT32" s="966"/>
      <c r="AU32" s="966" t="s">
        <v>594</v>
      </c>
      <c r="AV32" s="966"/>
      <c r="AW32" s="966"/>
      <c r="AX32" s="966"/>
      <c r="AY32" s="966"/>
      <c r="AZ32" s="1029" t="s">
        <v>594</v>
      </c>
      <c r="BA32" s="1029"/>
      <c r="BB32" s="1029"/>
      <c r="BC32" s="1029"/>
      <c r="BD32" s="1029"/>
      <c r="BE32" s="967"/>
      <c r="BF32" s="967"/>
      <c r="BG32" s="967"/>
      <c r="BH32" s="967"/>
      <c r="BI32" s="968"/>
      <c r="BJ32" s="226"/>
      <c r="BK32" s="226"/>
      <c r="BL32" s="226"/>
      <c r="BM32" s="226"/>
      <c r="BN32" s="226"/>
      <c r="BO32" s="235"/>
      <c r="BP32" s="235"/>
      <c r="BQ32" s="232">
        <v>26</v>
      </c>
      <c r="BR32" s="233"/>
      <c r="BS32" s="980"/>
      <c r="BT32" s="981"/>
      <c r="BU32" s="981"/>
      <c r="BV32" s="981"/>
      <c r="BW32" s="981"/>
      <c r="BX32" s="981"/>
      <c r="BY32" s="981"/>
      <c r="BZ32" s="981"/>
      <c r="CA32" s="981"/>
      <c r="CB32" s="981"/>
      <c r="CC32" s="981"/>
      <c r="CD32" s="981"/>
      <c r="CE32" s="981"/>
      <c r="CF32" s="981"/>
      <c r="CG32" s="1002"/>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224"/>
    </row>
    <row r="33" spans="1:131" ht="26.25" customHeight="1" x14ac:dyDescent="0.15">
      <c r="A33" s="236">
        <v>6</v>
      </c>
      <c r="B33" s="1018" t="s">
        <v>415</v>
      </c>
      <c r="C33" s="1019"/>
      <c r="D33" s="1019"/>
      <c r="E33" s="1019"/>
      <c r="F33" s="1019"/>
      <c r="G33" s="1019"/>
      <c r="H33" s="1019"/>
      <c r="I33" s="1019"/>
      <c r="J33" s="1019"/>
      <c r="K33" s="1019"/>
      <c r="L33" s="1019"/>
      <c r="M33" s="1019"/>
      <c r="N33" s="1019"/>
      <c r="O33" s="1019"/>
      <c r="P33" s="1020"/>
      <c r="Q33" s="1026">
        <v>975</v>
      </c>
      <c r="R33" s="1027"/>
      <c r="S33" s="1027"/>
      <c r="T33" s="1027"/>
      <c r="U33" s="1027"/>
      <c r="V33" s="1027">
        <v>976</v>
      </c>
      <c r="W33" s="1027"/>
      <c r="X33" s="1027"/>
      <c r="Y33" s="1027"/>
      <c r="Z33" s="1027"/>
      <c r="AA33" s="1027">
        <v>-1</v>
      </c>
      <c r="AB33" s="1027"/>
      <c r="AC33" s="1027"/>
      <c r="AD33" s="1027"/>
      <c r="AE33" s="1028"/>
      <c r="AF33" s="1023">
        <v>644</v>
      </c>
      <c r="AG33" s="1024"/>
      <c r="AH33" s="1024"/>
      <c r="AI33" s="1024"/>
      <c r="AJ33" s="1025"/>
      <c r="AK33" s="711">
        <v>199</v>
      </c>
      <c r="AL33" s="966"/>
      <c r="AM33" s="966"/>
      <c r="AN33" s="966"/>
      <c r="AO33" s="966"/>
      <c r="AP33" s="966">
        <v>106</v>
      </c>
      <c r="AQ33" s="966"/>
      <c r="AR33" s="966"/>
      <c r="AS33" s="966"/>
      <c r="AT33" s="966"/>
      <c r="AU33" s="966">
        <v>106</v>
      </c>
      <c r="AV33" s="966"/>
      <c r="AW33" s="966"/>
      <c r="AX33" s="966"/>
      <c r="AY33" s="966"/>
      <c r="AZ33" s="1029" t="s">
        <v>594</v>
      </c>
      <c r="BA33" s="1029"/>
      <c r="BB33" s="1029"/>
      <c r="BC33" s="1029"/>
      <c r="BD33" s="1029"/>
      <c r="BE33" s="967" t="s">
        <v>416</v>
      </c>
      <c r="BF33" s="967"/>
      <c r="BG33" s="967"/>
      <c r="BH33" s="967"/>
      <c r="BI33" s="968"/>
      <c r="BJ33" s="226"/>
      <c r="BK33" s="226"/>
      <c r="BL33" s="226"/>
      <c r="BM33" s="226"/>
      <c r="BN33" s="226"/>
      <c r="BO33" s="235"/>
      <c r="BP33" s="235"/>
      <c r="BQ33" s="232">
        <v>27</v>
      </c>
      <c r="BR33" s="233"/>
      <c r="BS33" s="980"/>
      <c r="BT33" s="981"/>
      <c r="BU33" s="981"/>
      <c r="BV33" s="981"/>
      <c r="BW33" s="981"/>
      <c r="BX33" s="981"/>
      <c r="BY33" s="981"/>
      <c r="BZ33" s="981"/>
      <c r="CA33" s="981"/>
      <c r="CB33" s="981"/>
      <c r="CC33" s="981"/>
      <c r="CD33" s="981"/>
      <c r="CE33" s="981"/>
      <c r="CF33" s="981"/>
      <c r="CG33" s="1002"/>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224"/>
    </row>
    <row r="34" spans="1:131" ht="26.25" customHeight="1" x14ac:dyDescent="0.15">
      <c r="A34" s="236">
        <v>7</v>
      </c>
      <c r="B34" s="1018" t="s">
        <v>417</v>
      </c>
      <c r="C34" s="1019"/>
      <c r="D34" s="1019"/>
      <c r="E34" s="1019"/>
      <c r="F34" s="1019"/>
      <c r="G34" s="1019"/>
      <c r="H34" s="1019"/>
      <c r="I34" s="1019"/>
      <c r="J34" s="1019"/>
      <c r="K34" s="1019"/>
      <c r="L34" s="1019"/>
      <c r="M34" s="1019"/>
      <c r="N34" s="1019"/>
      <c r="O34" s="1019"/>
      <c r="P34" s="1020"/>
      <c r="Q34" s="1026">
        <v>298</v>
      </c>
      <c r="R34" s="1027"/>
      <c r="S34" s="1027"/>
      <c r="T34" s="1027"/>
      <c r="U34" s="1027"/>
      <c r="V34" s="1027">
        <v>300</v>
      </c>
      <c r="W34" s="1027"/>
      <c r="X34" s="1027"/>
      <c r="Y34" s="1027"/>
      <c r="Z34" s="1027"/>
      <c r="AA34" s="1027">
        <v>-3</v>
      </c>
      <c r="AB34" s="1027"/>
      <c r="AC34" s="1027"/>
      <c r="AD34" s="1027"/>
      <c r="AE34" s="1028"/>
      <c r="AF34" s="1023">
        <v>301</v>
      </c>
      <c r="AG34" s="1024"/>
      <c r="AH34" s="1024"/>
      <c r="AI34" s="1024"/>
      <c r="AJ34" s="1025"/>
      <c r="AK34" s="711">
        <v>63</v>
      </c>
      <c r="AL34" s="966"/>
      <c r="AM34" s="966"/>
      <c r="AN34" s="966"/>
      <c r="AO34" s="966"/>
      <c r="AP34" s="966">
        <v>181</v>
      </c>
      <c r="AQ34" s="966"/>
      <c r="AR34" s="966"/>
      <c r="AS34" s="966"/>
      <c r="AT34" s="966"/>
      <c r="AU34" s="966">
        <v>119</v>
      </c>
      <c r="AV34" s="966"/>
      <c r="AW34" s="966"/>
      <c r="AX34" s="966"/>
      <c r="AY34" s="966"/>
      <c r="AZ34" s="1029" t="s">
        <v>594</v>
      </c>
      <c r="BA34" s="1029"/>
      <c r="BB34" s="1029"/>
      <c r="BC34" s="1029"/>
      <c r="BD34" s="1029"/>
      <c r="BE34" s="967" t="s">
        <v>416</v>
      </c>
      <c r="BF34" s="967"/>
      <c r="BG34" s="967"/>
      <c r="BH34" s="967"/>
      <c r="BI34" s="968"/>
      <c r="BJ34" s="226"/>
      <c r="BK34" s="226"/>
      <c r="BL34" s="226"/>
      <c r="BM34" s="226"/>
      <c r="BN34" s="226"/>
      <c r="BO34" s="235"/>
      <c r="BP34" s="235"/>
      <c r="BQ34" s="232">
        <v>28</v>
      </c>
      <c r="BR34" s="233"/>
      <c r="BS34" s="980"/>
      <c r="BT34" s="981"/>
      <c r="BU34" s="981"/>
      <c r="BV34" s="981"/>
      <c r="BW34" s="981"/>
      <c r="BX34" s="981"/>
      <c r="BY34" s="981"/>
      <c r="BZ34" s="981"/>
      <c r="CA34" s="981"/>
      <c r="CB34" s="981"/>
      <c r="CC34" s="981"/>
      <c r="CD34" s="981"/>
      <c r="CE34" s="981"/>
      <c r="CF34" s="981"/>
      <c r="CG34" s="1002"/>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224"/>
    </row>
    <row r="35" spans="1:131" ht="26.25" customHeight="1" x14ac:dyDescent="0.15">
      <c r="A35" s="236">
        <v>8</v>
      </c>
      <c r="B35" s="1018" t="s">
        <v>418</v>
      </c>
      <c r="C35" s="1019"/>
      <c r="D35" s="1019"/>
      <c r="E35" s="1019"/>
      <c r="F35" s="1019"/>
      <c r="G35" s="1019"/>
      <c r="H35" s="1019"/>
      <c r="I35" s="1019"/>
      <c r="J35" s="1019"/>
      <c r="K35" s="1019"/>
      <c r="L35" s="1019"/>
      <c r="M35" s="1019"/>
      <c r="N35" s="1019"/>
      <c r="O35" s="1019"/>
      <c r="P35" s="1020"/>
      <c r="Q35" s="1026">
        <v>372</v>
      </c>
      <c r="R35" s="1027"/>
      <c r="S35" s="1027"/>
      <c r="T35" s="1027"/>
      <c r="U35" s="1027"/>
      <c r="V35" s="1027">
        <v>373</v>
      </c>
      <c r="W35" s="1027"/>
      <c r="X35" s="1027"/>
      <c r="Y35" s="1027"/>
      <c r="Z35" s="1027"/>
      <c r="AA35" s="1027">
        <v>-2</v>
      </c>
      <c r="AB35" s="1027"/>
      <c r="AC35" s="1027"/>
      <c r="AD35" s="1027"/>
      <c r="AE35" s="1028"/>
      <c r="AF35" s="1023">
        <v>158</v>
      </c>
      <c r="AG35" s="1024"/>
      <c r="AH35" s="1024"/>
      <c r="AI35" s="1024"/>
      <c r="AJ35" s="1025"/>
      <c r="AK35" s="711">
        <v>335</v>
      </c>
      <c r="AL35" s="966"/>
      <c r="AM35" s="966"/>
      <c r="AN35" s="966"/>
      <c r="AO35" s="966"/>
      <c r="AP35" s="966">
        <v>1583</v>
      </c>
      <c r="AQ35" s="966"/>
      <c r="AR35" s="966"/>
      <c r="AS35" s="966"/>
      <c r="AT35" s="966"/>
      <c r="AU35" s="966">
        <v>1419</v>
      </c>
      <c r="AV35" s="966"/>
      <c r="AW35" s="966"/>
      <c r="AX35" s="966"/>
      <c r="AY35" s="966"/>
      <c r="AZ35" s="1029" t="s">
        <v>594</v>
      </c>
      <c r="BA35" s="1029"/>
      <c r="BB35" s="1029"/>
      <c r="BC35" s="1029"/>
      <c r="BD35" s="1029"/>
      <c r="BE35" s="967" t="s">
        <v>419</v>
      </c>
      <c r="BF35" s="967"/>
      <c r="BG35" s="967"/>
      <c r="BH35" s="967"/>
      <c r="BI35" s="968"/>
      <c r="BJ35" s="226"/>
      <c r="BK35" s="226"/>
      <c r="BL35" s="226"/>
      <c r="BM35" s="226"/>
      <c r="BN35" s="226"/>
      <c r="BO35" s="235"/>
      <c r="BP35" s="235"/>
      <c r="BQ35" s="232">
        <v>29</v>
      </c>
      <c r="BR35" s="233"/>
      <c r="BS35" s="980"/>
      <c r="BT35" s="981"/>
      <c r="BU35" s="981"/>
      <c r="BV35" s="981"/>
      <c r="BW35" s="981"/>
      <c r="BX35" s="981"/>
      <c r="BY35" s="981"/>
      <c r="BZ35" s="981"/>
      <c r="CA35" s="981"/>
      <c r="CB35" s="981"/>
      <c r="CC35" s="981"/>
      <c r="CD35" s="981"/>
      <c r="CE35" s="981"/>
      <c r="CF35" s="981"/>
      <c r="CG35" s="1002"/>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224"/>
    </row>
    <row r="36" spans="1:131" ht="26.25" customHeight="1" x14ac:dyDescent="0.15">
      <c r="A36" s="236">
        <v>9</v>
      </c>
      <c r="B36" s="1018" t="s">
        <v>420</v>
      </c>
      <c r="C36" s="1019"/>
      <c r="D36" s="1019"/>
      <c r="E36" s="1019"/>
      <c r="F36" s="1019"/>
      <c r="G36" s="1019"/>
      <c r="H36" s="1019"/>
      <c r="I36" s="1019"/>
      <c r="J36" s="1019"/>
      <c r="K36" s="1019"/>
      <c r="L36" s="1019"/>
      <c r="M36" s="1019"/>
      <c r="N36" s="1019"/>
      <c r="O36" s="1019"/>
      <c r="P36" s="1020"/>
      <c r="Q36" s="1026">
        <v>241</v>
      </c>
      <c r="R36" s="1027"/>
      <c r="S36" s="1027"/>
      <c r="T36" s="1027"/>
      <c r="U36" s="1027"/>
      <c r="V36" s="1027">
        <v>236</v>
      </c>
      <c r="W36" s="1027"/>
      <c r="X36" s="1027"/>
      <c r="Y36" s="1027"/>
      <c r="Z36" s="1027"/>
      <c r="AA36" s="1027">
        <v>6</v>
      </c>
      <c r="AB36" s="1027"/>
      <c r="AC36" s="1027"/>
      <c r="AD36" s="1027"/>
      <c r="AE36" s="1028"/>
      <c r="AF36" s="1023">
        <v>6</v>
      </c>
      <c r="AG36" s="1024"/>
      <c r="AH36" s="1024"/>
      <c r="AI36" s="1024"/>
      <c r="AJ36" s="1025"/>
      <c r="AK36" s="711">
        <v>157</v>
      </c>
      <c r="AL36" s="966"/>
      <c r="AM36" s="966"/>
      <c r="AN36" s="966"/>
      <c r="AO36" s="966"/>
      <c r="AP36" s="966">
        <v>1013</v>
      </c>
      <c r="AQ36" s="966"/>
      <c r="AR36" s="966"/>
      <c r="AS36" s="966"/>
      <c r="AT36" s="966"/>
      <c r="AU36" s="966">
        <v>795</v>
      </c>
      <c r="AV36" s="966"/>
      <c r="AW36" s="966"/>
      <c r="AX36" s="966"/>
      <c r="AY36" s="966"/>
      <c r="AZ36" s="1029" t="s">
        <v>594</v>
      </c>
      <c r="BA36" s="1029"/>
      <c r="BB36" s="1029"/>
      <c r="BC36" s="1029"/>
      <c r="BD36" s="1029"/>
      <c r="BE36" s="967" t="s">
        <v>421</v>
      </c>
      <c r="BF36" s="967"/>
      <c r="BG36" s="967"/>
      <c r="BH36" s="967"/>
      <c r="BI36" s="968"/>
      <c r="BJ36" s="226"/>
      <c r="BK36" s="226"/>
      <c r="BL36" s="226"/>
      <c r="BM36" s="226"/>
      <c r="BN36" s="226"/>
      <c r="BO36" s="235"/>
      <c r="BP36" s="235"/>
      <c r="BQ36" s="232">
        <v>30</v>
      </c>
      <c r="BR36" s="233"/>
      <c r="BS36" s="980"/>
      <c r="BT36" s="981"/>
      <c r="BU36" s="981"/>
      <c r="BV36" s="981"/>
      <c r="BW36" s="981"/>
      <c r="BX36" s="981"/>
      <c r="BY36" s="981"/>
      <c r="BZ36" s="981"/>
      <c r="CA36" s="981"/>
      <c r="CB36" s="981"/>
      <c r="CC36" s="981"/>
      <c r="CD36" s="981"/>
      <c r="CE36" s="981"/>
      <c r="CF36" s="981"/>
      <c r="CG36" s="1002"/>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224"/>
    </row>
    <row r="37" spans="1:131" ht="26.25" customHeight="1" x14ac:dyDescent="0.15">
      <c r="A37" s="236">
        <v>10</v>
      </c>
      <c r="B37" s="1018" t="s">
        <v>422</v>
      </c>
      <c r="C37" s="1019"/>
      <c r="D37" s="1019"/>
      <c r="E37" s="1019"/>
      <c r="F37" s="1019"/>
      <c r="G37" s="1019"/>
      <c r="H37" s="1019"/>
      <c r="I37" s="1019"/>
      <c r="J37" s="1019"/>
      <c r="K37" s="1019"/>
      <c r="L37" s="1019"/>
      <c r="M37" s="1019"/>
      <c r="N37" s="1019"/>
      <c r="O37" s="1019"/>
      <c r="P37" s="1020"/>
      <c r="Q37" s="1026">
        <v>186</v>
      </c>
      <c r="R37" s="1027"/>
      <c r="S37" s="1027"/>
      <c r="T37" s="1027"/>
      <c r="U37" s="1027"/>
      <c r="V37" s="1027">
        <v>180</v>
      </c>
      <c r="W37" s="1027"/>
      <c r="X37" s="1027"/>
      <c r="Y37" s="1027"/>
      <c r="Z37" s="1027"/>
      <c r="AA37" s="1027">
        <v>6</v>
      </c>
      <c r="AB37" s="1027"/>
      <c r="AC37" s="1027"/>
      <c r="AD37" s="1027"/>
      <c r="AE37" s="1028"/>
      <c r="AF37" s="1023">
        <v>6</v>
      </c>
      <c r="AG37" s="1024"/>
      <c r="AH37" s="1024"/>
      <c r="AI37" s="1024"/>
      <c r="AJ37" s="1025"/>
      <c r="AK37" s="711">
        <v>139</v>
      </c>
      <c r="AL37" s="966"/>
      <c r="AM37" s="966"/>
      <c r="AN37" s="966"/>
      <c r="AO37" s="966"/>
      <c r="AP37" s="966">
        <v>708</v>
      </c>
      <c r="AQ37" s="966"/>
      <c r="AR37" s="966"/>
      <c r="AS37" s="966"/>
      <c r="AT37" s="966"/>
      <c r="AU37" s="966">
        <v>586</v>
      </c>
      <c r="AV37" s="966"/>
      <c r="AW37" s="966"/>
      <c r="AX37" s="966"/>
      <c r="AY37" s="966"/>
      <c r="AZ37" s="1029" t="s">
        <v>594</v>
      </c>
      <c r="BA37" s="1029"/>
      <c r="BB37" s="1029"/>
      <c r="BC37" s="1029"/>
      <c r="BD37" s="1029"/>
      <c r="BE37" s="967" t="s">
        <v>421</v>
      </c>
      <c r="BF37" s="967"/>
      <c r="BG37" s="967"/>
      <c r="BH37" s="967"/>
      <c r="BI37" s="968"/>
      <c r="BJ37" s="226"/>
      <c r="BK37" s="226"/>
      <c r="BL37" s="226"/>
      <c r="BM37" s="226"/>
      <c r="BN37" s="226"/>
      <c r="BO37" s="235"/>
      <c r="BP37" s="235"/>
      <c r="BQ37" s="232">
        <v>31</v>
      </c>
      <c r="BR37" s="233"/>
      <c r="BS37" s="980"/>
      <c r="BT37" s="981"/>
      <c r="BU37" s="981"/>
      <c r="BV37" s="981"/>
      <c r="BW37" s="981"/>
      <c r="BX37" s="981"/>
      <c r="BY37" s="981"/>
      <c r="BZ37" s="981"/>
      <c r="CA37" s="981"/>
      <c r="CB37" s="981"/>
      <c r="CC37" s="981"/>
      <c r="CD37" s="981"/>
      <c r="CE37" s="981"/>
      <c r="CF37" s="981"/>
      <c r="CG37" s="1002"/>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224"/>
    </row>
    <row r="38" spans="1:131" ht="26.25" customHeight="1" x14ac:dyDescent="0.15">
      <c r="A38" s="236">
        <v>11</v>
      </c>
      <c r="B38" s="1018" t="s">
        <v>423</v>
      </c>
      <c r="C38" s="1019"/>
      <c r="D38" s="1019"/>
      <c r="E38" s="1019"/>
      <c r="F38" s="1019"/>
      <c r="G38" s="1019"/>
      <c r="H38" s="1019"/>
      <c r="I38" s="1019"/>
      <c r="J38" s="1019"/>
      <c r="K38" s="1019"/>
      <c r="L38" s="1019"/>
      <c r="M38" s="1019"/>
      <c r="N38" s="1019"/>
      <c r="O38" s="1019"/>
      <c r="P38" s="1020"/>
      <c r="Q38" s="1026">
        <v>45</v>
      </c>
      <c r="R38" s="1027"/>
      <c r="S38" s="1027"/>
      <c r="T38" s="1027"/>
      <c r="U38" s="1027"/>
      <c r="V38" s="1027">
        <v>45</v>
      </c>
      <c r="W38" s="1027"/>
      <c r="X38" s="1027"/>
      <c r="Y38" s="1027"/>
      <c r="Z38" s="1027"/>
      <c r="AA38" s="1027">
        <v>-1</v>
      </c>
      <c r="AB38" s="1027"/>
      <c r="AC38" s="1027"/>
      <c r="AD38" s="1027"/>
      <c r="AE38" s="1028"/>
      <c r="AF38" s="1023">
        <v>-1</v>
      </c>
      <c r="AG38" s="1024"/>
      <c r="AH38" s="1024"/>
      <c r="AI38" s="1024"/>
      <c r="AJ38" s="1025"/>
      <c r="AK38" s="711">
        <v>29</v>
      </c>
      <c r="AL38" s="966"/>
      <c r="AM38" s="966"/>
      <c r="AN38" s="966"/>
      <c r="AO38" s="966"/>
      <c r="AP38" s="966">
        <v>50</v>
      </c>
      <c r="AQ38" s="966"/>
      <c r="AR38" s="966"/>
      <c r="AS38" s="966"/>
      <c r="AT38" s="966"/>
      <c r="AU38" s="966">
        <v>45</v>
      </c>
      <c r="AV38" s="966"/>
      <c r="AW38" s="966"/>
      <c r="AX38" s="966"/>
      <c r="AY38" s="966"/>
      <c r="AZ38" s="1029">
        <v>4.2</v>
      </c>
      <c r="BA38" s="1029"/>
      <c r="BB38" s="1029"/>
      <c r="BC38" s="1029"/>
      <c r="BD38" s="1029"/>
      <c r="BE38" s="967" t="s">
        <v>421</v>
      </c>
      <c r="BF38" s="967"/>
      <c r="BG38" s="967"/>
      <c r="BH38" s="967"/>
      <c r="BI38" s="968"/>
      <c r="BJ38" s="226"/>
      <c r="BK38" s="226"/>
      <c r="BL38" s="226"/>
      <c r="BM38" s="226"/>
      <c r="BN38" s="226"/>
      <c r="BO38" s="235"/>
      <c r="BP38" s="235"/>
      <c r="BQ38" s="232">
        <v>32</v>
      </c>
      <c r="BR38" s="233"/>
      <c r="BS38" s="980"/>
      <c r="BT38" s="981"/>
      <c r="BU38" s="981"/>
      <c r="BV38" s="981"/>
      <c r="BW38" s="981"/>
      <c r="BX38" s="981"/>
      <c r="BY38" s="981"/>
      <c r="BZ38" s="981"/>
      <c r="CA38" s="981"/>
      <c r="CB38" s="981"/>
      <c r="CC38" s="981"/>
      <c r="CD38" s="981"/>
      <c r="CE38" s="981"/>
      <c r="CF38" s="981"/>
      <c r="CG38" s="1002"/>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224"/>
    </row>
    <row r="39" spans="1:131" ht="26.25" customHeight="1" x14ac:dyDescent="0.15">
      <c r="A39" s="236">
        <v>12</v>
      </c>
      <c r="B39" s="1018" t="s">
        <v>424</v>
      </c>
      <c r="C39" s="1019"/>
      <c r="D39" s="1019"/>
      <c r="E39" s="1019"/>
      <c r="F39" s="1019"/>
      <c r="G39" s="1019"/>
      <c r="H39" s="1019"/>
      <c r="I39" s="1019"/>
      <c r="J39" s="1019"/>
      <c r="K39" s="1019"/>
      <c r="L39" s="1019"/>
      <c r="M39" s="1019"/>
      <c r="N39" s="1019"/>
      <c r="O39" s="1019"/>
      <c r="P39" s="1020"/>
      <c r="Q39" s="1026">
        <v>6</v>
      </c>
      <c r="R39" s="1027"/>
      <c r="S39" s="1027"/>
      <c r="T39" s="1027"/>
      <c r="U39" s="1027"/>
      <c r="V39" s="1027">
        <v>6</v>
      </c>
      <c r="W39" s="1027"/>
      <c r="X39" s="1027"/>
      <c r="Y39" s="1027"/>
      <c r="Z39" s="1027"/>
      <c r="AA39" s="1027">
        <v>0</v>
      </c>
      <c r="AB39" s="1027"/>
      <c r="AC39" s="1027"/>
      <c r="AD39" s="1027"/>
      <c r="AE39" s="1028"/>
      <c r="AF39" s="1023">
        <v>10</v>
      </c>
      <c r="AG39" s="1024"/>
      <c r="AH39" s="1024"/>
      <c r="AI39" s="1024"/>
      <c r="AJ39" s="1025"/>
      <c r="AK39" s="711" t="s">
        <v>594</v>
      </c>
      <c r="AL39" s="966"/>
      <c r="AM39" s="966"/>
      <c r="AN39" s="966"/>
      <c r="AO39" s="966"/>
      <c r="AP39" s="966" t="s">
        <v>594</v>
      </c>
      <c r="AQ39" s="966"/>
      <c r="AR39" s="966"/>
      <c r="AS39" s="966"/>
      <c r="AT39" s="966"/>
      <c r="AU39" s="966" t="s">
        <v>594</v>
      </c>
      <c r="AV39" s="966"/>
      <c r="AW39" s="966"/>
      <c r="AX39" s="966"/>
      <c r="AY39" s="966"/>
      <c r="AZ39" s="1029" t="s">
        <v>594</v>
      </c>
      <c r="BA39" s="1029"/>
      <c r="BB39" s="1029"/>
      <c r="BC39" s="1029"/>
      <c r="BD39" s="1029"/>
      <c r="BE39" s="967" t="s">
        <v>425</v>
      </c>
      <c r="BF39" s="967"/>
      <c r="BG39" s="967"/>
      <c r="BH39" s="967"/>
      <c r="BI39" s="968"/>
      <c r="BJ39" s="226"/>
      <c r="BK39" s="226"/>
      <c r="BL39" s="226"/>
      <c r="BM39" s="226"/>
      <c r="BN39" s="226"/>
      <c r="BO39" s="235"/>
      <c r="BP39" s="235"/>
      <c r="BQ39" s="232">
        <v>33</v>
      </c>
      <c r="BR39" s="233"/>
      <c r="BS39" s="980"/>
      <c r="BT39" s="981"/>
      <c r="BU39" s="981"/>
      <c r="BV39" s="981"/>
      <c r="BW39" s="981"/>
      <c r="BX39" s="981"/>
      <c r="BY39" s="981"/>
      <c r="BZ39" s="981"/>
      <c r="CA39" s="981"/>
      <c r="CB39" s="981"/>
      <c r="CC39" s="981"/>
      <c r="CD39" s="981"/>
      <c r="CE39" s="981"/>
      <c r="CF39" s="981"/>
      <c r="CG39" s="1002"/>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224"/>
    </row>
    <row r="40" spans="1:131" ht="26.25" customHeight="1" x14ac:dyDescent="0.15">
      <c r="A40" s="232">
        <v>13</v>
      </c>
      <c r="B40" s="1018"/>
      <c r="C40" s="1019"/>
      <c r="D40" s="1019"/>
      <c r="E40" s="1019"/>
      <c r="F40" s="1019"/>
      <c r="G40" s="1019"/>
      <c r="H40" s="1019"/>
      <c r="I40" s="1019"/>
      <c r="J40" s="1019"/>
      <c r="K40" s="1019"/>
      <c r="L40" s="1019"/>
      <c r="M40" s="1019"/>
      <c r="N40" s="1019"/>
      <c r="O40" s="1019"/>
      <c r="P40" s="1020"/>
      <c r="Q40" s="1026"/>
      <c r="R40" s="1027"/>
      <c r="S40" s="1027"/>
      <c r="T40" s="1027"/>
      <c r="U40" s="1027"/>
      <c r="V40" s="1027"/>
      <c r="W40" s="1027"/>
      <c r="X40" s="1027"/>
      <c r="Y40" s="1027"/>
      <c r="Z40" s="1027"/>
      <c r="AA40" s="1027"/>
      <c r="AB40" s="1027"/>
      <c r="AC40" s="1027"/>
      <c r="AD40" s="1027"/>
      <c r="AE40" s="1028"/>
      <c r="AF40" s="1023"/>
      <c r="AG40" s="1024"/>
      <c r="AH40" s="1024"/>
      <c r="AI40" s="1024"/>
      <c r="AJ40" s="1025"/>
      <c r="AK40" s="711"/>
      <c r="AL40" s="966"/>
      <c r="AM40" s="966"/>
      <c r="AN40" s="966"/>
      <c r="AO40" s="966"/>
      <c r="AP40" s="966"/>
      <c r="AQ40" s="966"/>
      <c r="AR40" s="966"/>
      <c r="AS40" s="966"/>
      <c r="AT40" s="966"/>
      <c r="AU40" s="966"/>
      <c r="AV40" s="966"/>
      <c r="AW40" s="966"/>
      <c r="AX40" s="966"/>
      <c r="AY40" s="966"/>
      <c r="AZ40" s="1029"/>
      <c r="BA40" s="1029"/>
      <c r="BB40" s="1029"/>
      <c r="BC40" s="1029"/>
      <c r="BD40" s="1029"/>
      <c r="BE40" s="967"/>
      <c r="BF40" s="967"/>
      <c r="BG40" s="967"/>
      <c r="BH40" s="967"/>
      <c r="BI40" s="968"/>
      <c r="BJ40" s="226"/>
      <c r="BK40" s="226"/>
      <c r="BL40" s="226"/>
      <c r="BM40" s="226"/>
      <c r="BN40" s="226"/>
      <c r="BO40" s="235"/>
      <c r="BP40" s="235"/>
      <c r="BQ40" s="232">
        <v>34</v>
      </c>
      <c r="BR40" s="233"/>
      <c r="BS40" s="980"/>
      <c r="BT40" s="981"/>
      <c r="BU40" s="981"/>
      <c r="BV40" s="981"/>
      <c r="BW40" s="981"/>
      <c r="BX40" s="981"/>
      <c r="BY40" s="981"/>
      <c r="BZ40" s="981"/>
      <c r="CA40" s="981"/>
      <c r="CB40" s="981"/>
      <c r="CC40" s="981"/>
      <c r="CD40" s="981"/>
      <c r="CE40" s="981"/>
      <c r="CF40" s="981"/>
      <c r="CG40" s="1002"/>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224"/>
    </row>
    <row r="41" spans="1:131" ht="26.25" customHeight="1" x14ac:dyDescent="0.15">
      <c r="A41" s="232">
        <v>14</v>
      </c>
      <c r="B41" s="1018"/>
      <c r="C41" s="1019"/>
      <c r="D41" s="1019"/>
      <c r="E41" s="1019"/>
      <c r="F41" s="1019"/>
      <c r="G41" s="1019"/>
      <c r="H41" s="1019"/>
      <c r="I41" s="1019"/>
      <c r="J41" s="1019"/>
      <c r="K41" s="1019"/>
      <c r="L41" s="1019"/>
      <c r="M41" s="1019"/>
      <c r="N41" s="1019"/>
      <c r="O41" s="1019"/>
      <c r="P41" s="1020"/>
      <c r="Q41" s="1026"/>
      <c r="R41" s="1027"/>
      <c r="S41" s="1027"/>
      <c r="T41" s="1027"/>
      <c r="U41" s="1027"/>
      <c r="V41" s="1027"/>
      <c r="W41" s="1027"/>
      <c r="X41" s="1027"/>
      <c r="Y41" s="1027"/>
      <c r="Z41" s="1027"/>
      <c r="AA41" s="1027"/>
      <c r="AB41" s="1027"/>
      <c r="AC41" s="1027"/>
      <c r="AD41" s="1027"/>
      <c r="AE41" s="1028"/>
      <c r="AF41" s="1023"/>
      <c r="AG41" s="1024"/>
      <c r="AH41" s="1024"/>
      <c r="AI41" s="1024"/>
      <c r="AJ41" s="1025"/>
      <c r="AK41" s="711"/>
      <c r="AL41" s="966"/>
      <c r="AM41" s="966"/>
      <c r="AN41" s="966"/>
      <c r="AO41" s="966"/>
      <c r="AP41" s="966"/>
      <c r="AQ41" s="966"/>
      <c r="AR41" s="966"/>
      <c r="AS41" s="966"/>
      <c r="AT41" s="966"/>
      <c r="AU41" s="966"/>
      <c r="AV41" s="966"/>
      <c r="AW41" s="966"/>
      <c r="AX41" s="966"/>
      <c r="AY41" s="966"/>
      <c r="AZ41" s="1029"/>
      <c r="BA41" s="1029"/>
      <c r="BB41" s="1029"/>
      <c r="BC41" s="1029"/>
      <c r="BD41" s="1029"/>
      <c r="BE41" s="967"/>
      <c r="BF41" s="967"/>
      <c r="BG41" s="967"/>
      <c r="BH41" s="967"/>
      <c r="BI41" s="968"/>
      <c r="BJ41" s="226"/>
      <c r="BK41" s="226"/>
      <c r="BL41" s="226"/>
      <c r="BM41" s="226"/>
      <c r="BN41" s="226"/>
      <c r="BO41" s="235"/>
      <c r="BP41" s="235"/>
      <c r="BQ41" s="232">
        <v>35</v>
      </c>
      <c r="BR41" s="233"/>
      <c r="BS41" s="980"/>
      <c r="BT41" s="981"/>
      <c r="BU41" s="981"/>
      <c r="BV41" s="981"/>
      <c r="BW41" s="981"/>
      <c r="BX41" s="981"/>
      <c r="BY41" s="981"/>
      <c r="BZ41" s="981"/>
      <c r="CA41" s="981"/>
      <c r="CB41" s="981"/>
      <c r="CC41" s="981"/>
      <c r="CD41" s="981"/>
      <c r="CE41" s="981"/>
      <c r="CF41" s="981"/>
      <c r="CG41" s="1002"/>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224"/>
    </row>
    <row r="42" spans="1:131" ht="26.25" customHeight="1" x14ac:dyDescent="0.15">
      <c r="A42" s="232">
        <v>15</v>
      </c>
      <c r="B42" s="1018"/>
      <c r="C42" s="1019"/>
      <c r="D42" s="1019"/>
      <c r="E42" s="1019"/>
      <c r="F42" s="1019"/>
      <c r="G42" s="1019"/>
      <c r="H42" s="1019"/>
      <c r="I42" s="1019"/>
      <c r="J42" s="1019"/>
      <c r="K42" s="1019"/>
      <c r="L42" s="1019"/>
      <c r="M42" s="1019"/>
      <c r="N42" s="1019"/>
      <c r="O42" s="1019"/>
      <c r="P42" s="1020"/>
      <c r="Q42" s="1026"/>
      <c r="R42" s="1027"/>
      <c r="S42" s="1027"/>
      <c r="T42" s="1027"/>
      <c r="U42" s="1027"/>
      <c r="V42" s="1027"/>
      <c r="W42" s="1027"/>
      <c r="X42" s="1027"/>
      <c r="Y42" s="1027"/>
      <c r="Z42" s="1027"/>
      <c r="AA42" s="1027"/>
      <c r="AB42" s="1027"/>
      <c r="AC42" s="1027"/>
      <c r="AD42" s="1027"/>
      <c r="AE42" s="1028"/>
      <c r="AF42" s="1023"/>
      <c r="AG42" s="1024"/>
      <c r="AH42" s="1024"/>
      <c r="AI42" s="1024"/>
      <c r="AJ42" s="1025"/>
      <c r="AK42" s="711"/>
      <c r="AL42" s="966"/>
      <c r="AM42" s="966"/>
      <c r="AN42" s="966"/>
      <c r="AO42" s="966"/>
      <c r="AP42" s="966"/>
      <c r="AQ42" s="966"/>
      <c r="AR42" s="966"/>
      <c r="AS42" s="966"/>
      <c r="AT42" s="966"/>
      <c r="AU42" s="966"/>
      <c r="AV42" s="966"/>
      <c r="AW42" s="966"/>
      <c r="AX42" s="966"/>
      <c r="AY42" s="966"/>
      <c r="AZ42" s="1029"/>
      <c r="BA42" s="1029"/>
      <c r="BB42" s="1029"/>
      <c r="BC42" s="1029"/>
      <c r="BD42" s="1029"/>
      <c r="BE42" s="967"/>
      <c r="BF42" s="967"/>
      <c r="BG42" s="967"/>
      <c r="BH42" s="967"/>
      <c r="BI42" s="968"/>
      <c r="BJ42" s="226"/>
      <c r="BK42" s="226"/>
      <c r="BL42" s="226"/>
      <c r="BM42" s="226"/>
      <c r="BN42" s="226"/>
      <c r="BO42" s="235"/>
      <c r="BP42" s="235"/>
      <c r="BQ42" s="232">
        <v>36</v>
      </c>
      <c r="BR42" s="233"/>
      <c r="BS42" s="980"/>
      <c r="BT42" s="981"/>
      <c r="BU42" s="981"/>
      <c r="BV42" s="981"/>
      <c r="BW42" s="981"/>
      <c r="BX42" s="981"/>
      <c r="BY42" s="981"/>
      <c r="BZ42" s="981"/>
      <c r="CA42" s="981"/>
      <c r="CB42" s="981"/>
      <c r="CC42" s="981"/>
      <c r="CD42" s="981"/>
      <c r="CE42" s="981"/>
      <c r="CF42" s="981"/>
      <c r="CG42" s="1002"/>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224"/>
    </row>
    <row r="43" spans="1:131" ht="26.25" customHeight="1" x14ac:dyDescent="0.15">
      <c r="A43" s="232">
        <v>16</v>
      </c>
      <c r="B43" s="1018"/>
      <c r="C43" s="1019"/>
      <c r="D43" s="1019"/>
      <c r="E43" s="1019"/>
      <c r="F43" s="1019"/>
      <c r="G43" s="1019"/>
      <c r="H43" s="1019"/>
      <c r="I43" s="1019"/>
      <c r="J43" s="1019"/>
      <c r="K43" s="1019"/>
      <c r="L43" s="1019"/>
      <c r="M43" s="1019"/>
      <c r="N43" s="1019"/>
      <c r="O43" s="1019"/>
      <c r="P43" s="1020"/>
      <c r="Q43" s="1026"/>
      <c r="R43" s="1027"/>
      <c r="S43" s="1027"/>
      <c r="T43" s="1027"/>
      <c r="U43" s="1027"/>
      <c r="V43" s="1027"/>
      <c r="W43" s="1027"/>
      <c r="X43" s="1027"/>
      <c r="Y43" s="1027"/>
      <c r="Z43" s="1027"/>
      <c r="AA43" s="1027"/>
      <c r="AB43" s="1027"/>
      <c r="AC43" s="1027"/>
      <c r="AD43" s="1027"/>
      <c r="AE43" s="1028"/>
      <c r="AF43" s="1023"/>
      <c r="AG43" s="1024"/>
      <c r="AH43" s="1024"/>
      <c r="AI43" s="1024"/>
      <c r="AJ43" s="1025"/>
      <c r="AK43" s="711"/>
      <c r="AL43" s="966"/>
      <c r="AM43" s="966"/>
      <c r="AN43" s="966"/>
      <c r="AO43" s="966"/>
      <c r="AP43" s="966"/>
      <c r="AQ43" s="966"/>
      <c r="AR43" s="966"/>
      <c r="AS43" s="966"/>
      <c r="AT43" s="966"/>
      <c r="AU43" s="966"/>
      <c r="AV43" s="966"/>
      <c r="AW43" s="966"/>
      <c r="AX43" s="966"/>
      <c r="AY43" s="966"/>
      <c r="AZ43" s="1029"/>
      <c r="BA43" s="1029"/>
      <c r="BB43" s="1029"/>
      <c r="BC43" s="1029"/>
      <c r="BD43" s="1029"/>
      <c r="BE43" s="967"/>
      <c r="BF43" s="967"/>
      <c r="BG43" s="967"/>
      <c r="BH43" s="967"/>
      <c r="BI43" s="968"/>
      <c r="BJ43" s="226"/>
      <c r="BK43" s="226"/>
      <c r="BL43" s="226"/>
      <c r="BM43" s="226"/>
      <c r="BN43" s="226"/>
      <c r="BO43" s="235"/>
      <c r="BP43" s="235"/>
      <c r="BQ43" s="232">
        <v>37</v>
      </c>
      <c r="BR43" s="233"/>
      <c r="BS43" s="980"/>
      <c r="BT43" s="981"/>
      <c r="BU43" s="981"/>
      <c r="BV43" s="981"/>
      <c r="BW43" s="981"/>
      <c r="BX43" s="981"/>
      <c r="BY43" s="981"/>
      <c r="BZ43" s="981"/>
      <c r="CA43" s="981"/>
      <c r="CB43" s="981"/>
      <c r="CC43" s="981"/>
      <c r="CD43" s="981"/>
      <c r="CE43" s="981"/>
      <c r="CF43" s="981"/>
      <c r="CG43" s="1002"/>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224"/>
    </row>
    <row r="44" spans="1:131" ht="26.25" customHeight="1" x14ac:dyDescent="0.15">
      <c r="A44" s="232">
        <v>17</v>
      </c>
      <c r="B44" s="1018"/>
      <c r="C44" s="1019"/>
      <c r="D44" s="1019"/>
      <c r="E44" s="1019"/>
      <c r="F44" s="1019"/>
      <c r="G44" s="1019"/>
      <c r="H44" s="1019"/>
      <c r="I44" s="1019"/>
      <c r="J44" s="1019"/>
      <c r="K44" s="1019"/>
      <c r="L44" s="1019"/>
      <c r="M44" s="1019"/>
      <c r="N44" s="1019"/>
      <c r="O44" s="1019"/>
      <c r="P44" s="1020"/>
      <c r="Q44" s="1026"/>
      <c r="R44" s="1027"/>
      <c r="S44" s="1027"/>
      <c r="T44" s="1027"/>
      <c r="U44" s="1027"/>
      <c r="V44" s="1027"/>
      <c r="W44" s="1027"/>
      <c r="X44" s="1027"/>
      <c r="Y44" s="1027"/>
      <c r="Z44" s="1027"/>
      <c r="AA44" s="1027"/>
      <c r="AB44" s="1027"/>
      <c r="AC44" s="1027"/>
      <c r="AD44" s="1027"/>
      <c r="AE44" s="1028"/>
      <c r="AF44" s="1023"/>
      <c r="AG44" s="1024"/>
      <c r="AH44" s="1024"/>
      <c r="AI44" s="1024"/>
      <c r="AJ44" s="1025"/>
      <c r="AK44" s="711"/>
      <c r="AL44" s="966"/>
      <c r="AM44" s="966"/>
      <c r="AN44" s="966"/>
      <c r="AO44" s="966"/>
      <c r="AP44" s="966"/>
      <c r="AQ44" s="966"/>
      <c r="AR44" s="966"/>
      <c r="AS44" s="966"/>
      <c r="AT44" s="966"/>
      <c r="AU44" s="966"/>
      <c r="AV44" s="966"/>
      <c r="AW44" s="966"/>
      <c r="AX44" s="966"/>
      <c r="AY44" s="966"/>
      <c r="AZ44" s="1029"/>
      <c r="BA44" s="1029"/>
      <c r="BB44" s="1029"/>
      <c r="BC44" s="1029"/>
      <c r="BD44" s="1029"/>
      <c r="BE44" s="967"/>
      <c r="BF44" s="967"/>
      <c r="BG44" s="967"/>
      <c r="BH44" s="967"/>
      <c r="BI44" s="968"/>
      <c r="BJ44" s="226"/>
      <c r="BK44" s="226"/>
      <c r="BL44" s="226"/>
      <c r="BM44" s="226"/>
      <c r="BN44" s="226"/>
      <c r="BO44" s="235"/>
      <c r="BP44" s="235"/>
      <c r="BQ44" s="232">
        <v>38</v>
      </c>
      <c r="BR44" s="233"/>
      <c r="BS44" s="980"/>
      <c r="BT44" s="981"/>
      <c r="BU44" s="981"/>
      <c r="BV44" s="981"/>
      <c r="BW44" s="981"/>
      <c r="BX44" s="981"/>
      <c r="BY44" s="981"/>
      <c r="BZ44" s="981"/>
      <c r="CA44" s="981"/>
      <c r="CB44" s="981"/>
      <c r="CC44" s="981"/>
      <c r="CD44" s="981"/>
      <c r="CE44" s="981"/>
      <c r="CF44" s="981"/>
      <c r="CG44" s="1002"/>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224"/>
    </row>
    <row r="45" spans="1:131" ht="26.25" customHeight="1" x14ac:dyDescent="0.15">
      <c r="A45" s="232">
        <v>18</v>
      </c>
      <c r="B45" s="1018"/>
      <c r="C45" s="1019"/>
      <c r="D45" s="1019"/>
      <c r="E45" s="1019"/>
      <c r="F45" s="1019"/>
      <c r="G45" s="1019"/>
      <c r="H45" s="1019"/>
      <c r="I45" s="1019"/>
      <c r="J45" s="1019"/>
      <c r="K45" s="1019"/>
      <c r="L45" s="1019"/>
      <c r="M45" s="1019"/>
      <c r="N45" s="1019"/>
      <c r="O45" s="1019"/>
      <c r="P45" s="1020"/>
      <c r="Q45" s="1026"/>
      <c r="R45" s="1027"/>
      <c r="S45" s="1027"/>
      <c r="T45" s="1027"/>
      <c r="U45" s="1027"/>
      <c r="V45" s="1027"/>
      <c r="W45" s="1027"/>
      <c r="X45" s="1027"/>
      <c r="Y45" s="1027"/>
      <c r="Z45" s="1027"/>
      <c r="AA45" s="1027"/>
      <c r="AB45" s="1027"/>
      <c r="AC45" s="1027"/>
      <c r="AD45" s="1027"/>
      <c r="AE45" s="1028"/>
      <c r="AF45" s="1023"/>
      <c r="AG45" s="1024"/>
      <c r="AH45" s="1024"/>
      <c r="AI45" s="1024"/>
      <c r="AJ45" s="1025"/>
      <c r="AK45" s="711"/>
      <c r="AL45" s="966"/>
      <c r="AM45" s="966"/>
      <c r="AN45" s="966"/>
      <c r="AO45" s="966"/>
      <c r="AP45" s="966"/>
      <c r="AQ45" s="966"/>
      <c r="AR45" s="966"/>
      <c r="AS45" s="966"/>
      <c r="AT45" s="966"/>
      <c r="AU45" s="966"/>
      <c r="AV45" s="966"/>
      <c r="AW45" s="966"/>
      <c r="AX45" s="966"/>
      <c r="AY45" s="966"/>
      <c r="AZ45" s="1029"/>
      <c r="BA45" s="1029"/>
      <c r="BB45" s="1029"/>
      <c r="BC45" s="1029"/>
      <c r="BD45" s="1029"/>
      <c r="BE45" s="967"/>
      <c r="BF45" s="967"/>
      <c r="BG45" s="967"/>
      <c r="BH45" s="967"/>
      <c r="BI45" s="968"/>
      <c r="BJ45" s="226"/>
      <c r="BK45" s="226"/>
      <c r="BL45" s="226"/>
      <c r="BM45" s="226"/>
      <c r="BN45" s="226"/>
      <c r="BO45" s="235"/>
      <c r="BP45" s="235"/>
      <c r="BQ45" s="232">
        <v>39</v>
      </c>
      <c r="BR45" s="233"/>
      <c r="BS45" s="980"/>
      <c r="BT45" s="981"/>
      <c r="BU45" s="981"/>
      <c r="BV45" s="981"/>
      <c r="BW45" s="981"/>
      <c r="BX45" s="981"/>
      <c r="BY45" s="981"/>
      <c r="BZ45" s="981"/>
      <c r="CA45" s="981"/>
      <c r="CB45" s="981"/>
      <c r="CC45" s="981"/>
      <c r="CD45" s="981"/>
      <c r="CE45" s="981"/>
      <c r="CF45" s="981"/>
      <c r="CG45" s="1002"/>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224"/>
    </row>
    <row r="46" spans="1:131" ht="26.25" customHeight="1" x14ac:dyDescent="0.15">
      <c r="A46" s="232">
        <v>19</v>
      </c>
      <c r="B46" s="1018"/>
      <c r="C46" s="1019"/>
      <c r="D46" s="1019"/>
      <c r="E46" s="1019"/>
      <c r="F46" s="1019"/>
      <c r="G46" s="1019"/>
      <c r="H46" s="1019"/>
      <c r="I46" s="1019"/>
      <c r="J46" s="1019"/>
      <c r="K46" s="1019"/>
      <c r="L46" s="1019"/>
      <c r="M46" s="1019"/>
      <c r="N46" s="1019"/>
      <c r="O46" s="1019"/>
      <c r="P46" s="1020"/>
      <c r="Q46" s="1026"/>
      <c r="R46" s="1027"/>
      <c r="S46" s="1027"/>
      <c r="T46" s="1027"/>
      <c r="U46" s="1027"/>
      <c r="V46" s="1027"/>
      <c r="W46" s="1027"/>
      <c r="X46" s="1027"/>
      <c r="Y46" s="1027"/>
      <c r="Z46" s="1027"/>
      <c r="AA46" s="1027"/>
      <c r="AB46" s="1027"/>
      <c r="AC46" s="1027"/>
      <c r="AD46" s="1027"/>
      <c r="AE46" s="1028"/>
      <c r="AF46" s="1023"/>
      <c r="AG46" s="1024"/>
      <c r="AH46" s="1024"/>
      <c r="AI46" s="1024"/>
      <c r="AJ46" s="1025"/>
      <c r="AK46" s="711"/>
      <c r="AL46" s="966"/>
      <c r="AM46" s="966"/>
      <c r="AN46" s="966"/>
      <c r="AO46" s="966"/>
      <c r="AP46" s="966"/>
      <c r="AQ46" s="966"/>
      <c r="AR46" s="966"/>
      <c r="AS46" s="966"/>
      <c r="AT46" s="966"/>
      <c r="AU46" s="966"/>
      <c r="AV46" s="966"/>
      <c r="AW46" s="966"/>
      <c r="AX46" s="966"/>
      <c r="AY46" s="966"/>
      <c r="AZ46" s="1029"/>
      <c r="BA46" s="1029"/>
      <c r="BB46" s="1029"/>
      <c r="BC46" s="1029"/>
      <c r="BD46" s="1029"/>
      <c r="BE46" s="967"/>
      <c r="BF46" s="967"/>
      <c r="BG46" s="967"/>
      <c r="BH46" s="967"/>
      <c r="BI46" s="968"/>
      <c r="BJ46" s="226"/>
      <c r="BK46" s="226"/>
      <c r="BL46" s="226"/>
      <c r="BM46" s="226"/>
      <c r="BN46" s="226"/>
      <c r="BO46" s="235"/>
      <c r="BP46" s="235"/>
      <c r="BQ46" s="232">
        <v>40</v>
      </c>
      <c r="BR46" s="233"/>
      <c r="BS46" s="980"/>
      <c r="BT46" s="981"/>
      <c r="BU46" s="981"/>
      <c r="BV46" s="981"/>
      <c r="BW46" s="981"/>
      <c r="BX46" s="981"/>
      <c r="BY46" s="981"/>
      <c r="BZ46" s="981"/>
      <c r="CA46" s="981"/>
      <c r="CB46" s="981"/>
      <c r="CC46" s="981"/>
      <c r="CD46" s="981"/>
      <c r="CE46" s="981"/>
      <c r="CF46" s="981"/>
      <c r="CG46" s="1002"/>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224"/>
    </row>
    <row r="47" spans="1:131" ht="26.25" customHeight="1" x14ac:dyDescent="0.15">
      <c r="A47" s="232">
        <v>20</v>
      </c>
      <c r="B47" s="1018"/>
      <c r="C47" s="1019"/>
      <c r="D47" s="1019"/>
      <c r="E47" s="1019"/>
      <c r="F47" s="1019"/>
      <c r="G47" s="1019"/>
      <c r="H47" s="1019"/>
      <c r="I47" s="1019"/>
      <c r="J47" s="1019"/>
      <c r="K47" s="1019"/>
      <c r="L47" s="1019"/>
      <c r="M47" s="1019"/>
      <c r="N47" s="1019"/>
      <c r="O47" s="1019"/>
      <c r="P47" s="1020"/>
      <c r="Q47" s="1026"/>
      <c r="R47" s="1027"/>
      <c r="S47" s="1027"/>
      <c r="T47" s="1027"/>
      <c r="U47" s="1027"/>
      <c r="V47" s="1027"/>
      <c r="W47" s="1027"/>
      <c r="X47" s="1027"/>
      <c r="Y47" s="1027"/>
      <c r="Z47" s="1027"/>
      <c r="AA47" s="1027"/>
      <c r="AB47" s="1027"/>
      <c r="AC47" s="1027"/>
      <c r="AD47" s="1027"/>
      <c r="AE47" s="1028"/>
      <c r="AF47" s="1023"/>
      <c r="AG47" s="1024"/>
      <c r="AH47" s="1024"/>
      <c r="AI47" s="1024"/>
      <c r="AJ47" s="1025"/>
      <c r="AK47" s="711"/>
      <c r="AL47" s="966"/>
      <c r="AM47" s="966"/>
      <c r="AN47" s="966"/>
      <c r="AO47" s="966"/>
      <c r="AP47" s="966"/>
      <c r="AQ47" s="966"/>
      <c r="AR47" s="966"/>
      <c r="AS47" s="966"/>
      <c r="AT47" s="966"/>
      <c r="AU47" s="966"/>
      <c r="AV47" s="966"/>
      <c r="AW47" s="966"/>
      <c r="AX47" s="966"/>
      <c r="AY47" s="966"/>
      <c r="AZ47" s="1029"/>
      <c r="BA47" s="1029"/>
      <c r="BB47" s="1029"/>
      <c r="BC47" s="1029"/>
      <c r="BD47" s="1029"/>
      <c r="BE47" s="967"/>
      <c r="BF47" s="967"/>
      <c r="BG47" s="967"/>
      <c r="BH47" s="967"/>
      <c r="BI47" s="968"/>
      <c r="BJ47" s="226"/>
      <c r="BK47" s="226"/>
      <c r="BL47" s="226"/>
      <c r="BM47" s="226"/>
      <c r="BN47" s="226"/>
      <c r="BO47" s="235"/>
      <c r="BP47" s="235"/>
      <c r="BQ47" s="232">
        <v>41</v>
      </c>
      <c r="BR47" s="233"/>
      <c r="BS47" s="980"/>
      <c r="BT47" s="981"/>
      <c r="BU47" s="981"/>
      <c r="BV47" s="981"/>
      <c r="BW47" s="981"/>
      <c r="BX47" s="981"/>
      <c r="BY47" s="981"/>
      <c r="BZ47" s="981"/>
      <c r="CA47" s="981"/>
      <c r="CB47" s="981"/>
      <c r="CC47" s="981"/>
      <c r="CD47" s="981"/>
      <c r="CE47" s="981"/>
      <c r="CF47" s="981"/>
      <c r="CG47" s="1002"/>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224"/>
    </row>
    <row r="48" spans="1:131" ht="26.25" customHeight="1" x14ac:dyDescent="0.15">
      <c r="A48" s="232">
        <v>21</v>
      </c>
      <c r="B48" s="1018"/>
      <c r="C48" s="1019"/>
      <c r="D48" s="1019"/>
      <c r="E48" s="1019"/>
      <c r="F48" s="1019"/>
      <c r="G48" s="1019"/>
      <c r="H48" s="1019"/>
      <c r="I48" s="1019"/>
      <c r="J48" s="1019"/>
      <c r="K48" s="1019"/>
      <c r="L48" s="1019"/>
      <c r="M48" s="1019"/>
      <c r="N48" s="1019"/>
      <c r="O48" s="1019"/>
      <c r="P48" s="1020"/>
      <c r="Q48" s="1026"/>
      <c r="R48" s="1027"/>
      <c r="S48" s="1027"/>
      <c r="T48" s="1027"/>
      <c r="U48" s="1027"/>
      <c r="V48" s="1027"/>
      <c r="W48" s="1027"/>
      <c r="X48" s="1027"/>
      <c r="Y48" s="1027"/>
      <c r="Z48" s="1027"/>
      <c r="AA48" s="1027"/>
      <c r="AB48" s="1027"/>
      <c r="AC48" s="1027"/>
      <c r="AD48" s="1027"/>
      <c r="AE48" s="1028"/>
      <c r="AF48" s="1023"/>
      <c r="AG48" s="1024"/>
      <c r="AH48" s="1024"/>
      <c r="AI48" s="1024"/>
      <c r="AJ48" s="1025"/>
      <c r="AK48" s="711"/>
      <c r="AL48" s="966"/>
      <c r="AM48" s="966"/>
      <c r="AN48" s="966"/>
      <c r="AO48" s="966"/>
      <c r="AP48" s="966"/>
      <c r="AQ48" s="966"/>
      <c r="AR48" s="966"/>
      <c r="AS48" s="966"/>
      <c r="AT48" s="966"/>
      <c r="AU48" s="966"/>
      <c r="AV48" s="966"/>
      <c r="AW48" s="966"/>
      <c r="AX48" s="966"/>
      <c r="AY48" s="966"/>
      <c r="AZ48" s="1029"/>
      <c r="BA48" s="1029"/>
      <c r="BB48" s="1029"/>
      <c r="BC48" s="1029"/>
      <c r="BD48" s="1029"/>
      <c r="BE48" s="967"/>
      <c r="BF48" s="967"/>
      <c r="BG48" s="967"/>
      <c r="BH48" s="967"/>
      <c r="BI48" s="968"/>
      <c r="BJ48" s="226"/>
      <c r="BK48" s="226"/>
      <c r="BL48" s="226"/>
      <c r="BM48" s="226"/>
      <c r="BN48" s="226"/>
      <c r="BO48" s="235"/>
      <c r="BP48" s="235"/>
      <c r="BQ48" s="232">
        <v>42</v>
      </c>
      <c r="BR48" s="233"/>
      <c r="BS48" s="980"/>
      <c r="BT48" s="981"/>
      <c r="BU48" s="981"/>
      <c r="BV48" s="981"/>
      <c r="BW48" s="981"/>
      <c r="BX48" s="981"/>
      <c r="BY48" s="981"/>
      <c r="BZ48" s="981"/>
      <c r="CA48" s="981"/>
      <c r="CB48" s="981"/>
      <c r="CC48" s="981"/>
      <c r="CD48" s="981"/>
      <c r="CE48" s="981"/>
      <c r="CF48" s="981"/>
      <c r="CG48" s="1002"/>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224"/>
    </row>
    <row r="49" spans="1:131" ht="26.25" customHeight="1" x14ac:dyDescent="0.15">
      <c r="A49" s="232">
        <v>22</v>
      </c>
      <c r="B49" s="1018"/>
      <c r="C49" s="1019"/>
      <c r="D49" s="1019"/>
      <c r="E49" s="1019"/>
      <c r="F49" s="1019"/>
      <c r="G49" s="1019"/>
      <c r="H49" s="1019"/>
      <c r="I49" s="1019"/>
      <c r="J49" s="1019"/>
      <c r="K49" s="1019"/>
      <c r="L49" s="1019"/>
      <c r="M49" s="1019"/>
      <c r="N49" s="1019"/>
      <c r="O49" s="1019"/>
      <c r="P49" s="1020"/>
      <c r="Q49" s="1026"/>
      <c r="R49" s="1027"/>
      <c r="S49" s="1027"/>
      <c r="T49" s="1027"/>
      <c r="U49" s="1027"/>
      <c r="V49" s="1027"/>
      <c r="W49" s="1027"/>
      <c r="X49" s="1027"/>
      <c r="Y49" s="1027"/>
      <c r="Z49" s="1027"/>
      <c r="AA49" s="1027"/>
      <c r="AB49" s="1027"/>
      <c r="AC49" s="1027"/>
      <c r="AD49" s="1027"/>
      <c r="AE49" s="1028"/>
      <c r="AF49" s="1023"/>
      <c r="AG49" s="1024"/>
      <c r="AH49" s="1024"/>
      <c r="AI49" s="1024"/>
      <c r="AJ49" s="1025"/>
      <c r="AK49" s="711"/>
      <c r="AL49" s="966"/>
      <c r="AM49" s="966"/>
      <c r="AN49" s="966"/>
      <c r="AO49" s="966"/>
      <c r="AP49" s="966"/>
      <c r="AQ49" s="966"/>
      <c r="AR49" s="966"/>
      <c r="AS49" s="966"/>
      <c r="AT49" s="966"/>
      <c r="AU49" s="966"/>
      <c r="AV49" s="966"/>
      <c r="AW49" s="966"/>
      <c r="AX49" s="966"/>
      <c r="AY49" s="966"/>
      <c r="AZ49" s="1029"/>
      <c r="BA49" s="1029"/>
      <c r="BB49" s="1029"/>
      <c r="BC49" s="1029"/>
      <c r="BD49" s="1029"/>
      <c r="BE49" s="967"/>
      <c r="BF49" s="967"/>
      <c r="BG49" s="967"/>
      <c r="BH49" s="967"/>
      <c r="BI49" s="968"/>
      <c r="BJ49" s="226"/>
      <c r="BK49" s="226"/>
      <c r="BL49" s="226"/>
      <c r="BM49" s="226"/>
      <c r="BN49" s="226"/>
      <c r="BO49" s="235"/>
      <c r="BP49" s="235"/>
      <c r="BQ49" s="232">
        <v>43</v>
      </c>
      <c r="BR49" s="233"/>
      <c r="BS49" s="980"/>
      <c r="BT49" s="981"/>
      <c r="BU49" s="981"/>
      <c r="BV49" s="981"/>
      <c r="BW49" s="981"/>
      <c r="BX49" s="981"/>
      <c r="BY49" s="981"/>
      <c r="BZ49" s="981"/>
      <c r="CA49" s="981"/>
      <c r="CB49" s="981"/>
      <c r="CC49" s="981"/>
      <c r="CD49" s="981"/>
      <c r="CE49" s="981"/>
      <c r="CF49" s="981"/>
      <c r="CG49" s="1002"/>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224"/>
    </row>
    <row r="50" spans="1:131" ht="26.25" customHeight="1" x14ac:dyDescent="0.15">
      <c r="A50" s="232">
        <v>23</v>
      </c>
      <c r="B50" s="1018"/>
      <c r="C50" s="1019"/>
      <c r="D50" s="1019"/>
      <c r="E50" s="1019"/>
      <c r="F50" s="1019"/>
      <c r="G50" s="1019"/>
      <c r="H50" s="1019"/>
      <c r="I50" s="1019"/>
      <c r="J50" s="1019"/>
      <c r="K50" s="1019"/>
      <c r="L50" s="1019"/>
      <c r="M50" s="1019"/>
      <c r="N50" s="1019"/>
      <c r="O50" s="1019"/>
      <c r="P50" s="1020"/>
      <c r="Q50" s="1021"/>
      <c r="R50" s="1013"/>
      <c r="S50" s="1013"/>
      <c r="T50" s="1013"/>
      <c r="U50" s="1013"/>
      <c r="V50" s="1013"/>
      <c r="W50" s="1013"/>
      <c r="X50" s="1013"/>
      <c r="Y50" s="1013"/>
      <c r="Z50" s="1013"/>
      <c r="AA50" s="1013"/>
      <c r="AB50" s="1013"/>
      <c r="AC50" s="1013"/>
      <c r="AD50" s="1013"/>
      <c r="AE50" s="1022"/>
      <c r="AF50" s="1023"/>
      <c r="AG50" s="1024"/>
      <c r="AH50" s="1024"/>
      <c r="AI50" s="1024"/>
      <c r="AJ50" s="1025"/>
      <c r="AK50" s="1012"/>
      <c r="AL50" s="1013"/>
      <c r="AM50" s="1013"/>
      <c r="AN50" s="1013"/>
      <c r="AO50" s="1013"/>
      <c r="AP50" s="1013"/>
      <c r="AQ50" s="1013"/>
      <c r="AR50" s="1013"/>
      <c r="AS50" s="1013"/>
      <c r="AT50" s="1013"/>
      <c r="AU50" s="1013"/>
      <c r="AV50" s="1013"/>
      <c r="AW50" s="1013"/>
      <c r="AX50" s="1013"/>
      <c r="AY50" s="1013"/>
      <c r="AZ50" s="1014"/>
      <c r="BA50" s="1014"/>
      <c r="BB50" s="1014"/>
      <c r="BC50" s="1014"/>
      <c r="BD50" s="1014"/>
      <c r="BE50" s="967"/>
      <c r="BF50" s="967"/>
      <c r="BG50" s="967"/>
      <c r="BH50" s="967"/>
      <c r="BI50" s="968"/>
      <c r="BJ50" s="226"/>
      <c r="BK50" s="226"/>
      <c r="BL50" s="226"/>
      <c r="BM50" s="226"/>
      <c r="BN50" s="226"/>
      <c r="BO50" s="235"/>
      <c r="BP50" s="235"/>
      <c r="BQ50" s="232">
        <v>44</v>
      </c>
      <c r="BR50" s="233"/>
      <c r="BS50" s="980"/>
      <c r="BT50" s="981"/>
      <c r="BU50" s="981"/>
      <c r="BV50" s="981"/>
      <c r="BW50" s="981"/>
      <c r="BX50" s="981"/>
      <c r="BY50" s="981"/>
      <c r="BZ50" s="981"/>
      <c r="CA50" s="981"/>
      <c r="CB50" s="981"/>
      <c r="CC50" s="981"/>
      <c r="CD50" s="981"/>
      <c r="CE50" s="981"/>
      <c r="CF50" s="981"/>
      <c r="CG50" s="1002"/>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224"/>
    </row>
    <row r="51" spans="1:131" ht="26.25" customHeight="1" x14ac:dyDescent="0.15">
      <c r="A51" s="232">
        <v>24</v>
      </c>
      <c r="B51" s="1018"/>
      <c r="C51" s="1019"/>
      <c r="D51" s="1019"/>
      <c r="E51" s="1019"/>
      <c r="F51" s="1019"/>
      <c r="G51" s="1019"/>
      <c r="H51" s="1019"/>
      <c r="I51" s="1019"/>
      <c r="J51" s="1019"/>
      <c r="K51" s="1019"/>
      <c r="L51" s="1019"/>
      <c r="M51" s="1019"/>
      <c r="N51" s="1019"/>
      <c r="O51" s="1019"/>
      <c r="P51" s="1020"/>
      <c r="Q51" s="1021"/>
      <c r="R51" s="1013"/>
      <c r="S51" s="1013"/>
      <c r="T51" s="1013"/>
      <c r="U51" s="1013"/>
      <c r="V51" s="1013"/>
      <c r="W51" s="1013"/>
      <c r="X51" s="1013"/>
      <c r="Y51" s="1013"/>
      <c r="Z51" s="1013"/>
      <c r="AA51" s="1013"/>
      <c r="AB51" s="1013"/>
      <c r="AC51" s="1013"/>
      <c r="AD51" s="1013"/>
      <c r="AE51" s="1022"/>
      <c r="AF51" s="1023"/>
      <c r="AG51" s="1024"/>
      <c r="AH51" s="1024"/>
      <c r="AI51" s="1024"/>
      <c r="AJ51" s="1025"/>
      <c r="AK51" s="1012"/>
      <c r="AL51" s="1013"/>
      <c r="AM51" s="1013"/>
      <c r="AN51" s="1013"/>
      <c r="AO51" s="1013"/>
      <c r="AP51" s="1013"/>
      <c r="AQ51" s="1013"/>
      <c r="AR51" s="1013"/>
      <c r="AS51" s="1013"/>
      <c r="AT51" s="1013"/>
      <c r="AU51" s="1013"/>
      <c r="AV51" s="1013"/>
      <c r="AW51" s="1013"/>
      <c r="AX51" s="1013"/>
      <c r="AY51" s="1013"/>
      <c r="AZ51" s="1014"/>
      <c r="BA51" s="1014"/>
      <c r="BB51" s="1014"/>
      <c r="BC51" s="1014"/>
      <c r="BD51" s="1014"/>
      <c r="BE51" s="967"/>
      <c r="BF51" s="967"/>
      <c r="BG51" s="967"/>
      <c r="BH51" s="967"/>
      <c r="BI51" s="968"/>
      <c r="BJ51" s="226"/>
      <c r="BK51" s="226"/>
      <c r="BL51" s="226"/>
      <c r="BM51" s="226"/>
      <c r="BN51" s="226"/>
      <c r="BO51" s="235"/>
      <c r="BP51" s="235"/>
      <c r="BQ51" s="232">
        <v>45</v>
      </c>
      <c r="BR51" s="233"/>
      <c r="BS51" s="980"/>
      <c r="BT51" s="981"/>
      <c r="BU51" s="981"/>
      <c r="BV51" s="981"/>
      <c r="BW51" s="981"/>
      <c r="BX51" s="981"/>
      <c r="BY51" s="981"/>
      <c r="BZ51" s="981"/>
      <c r="CA51" s="981"/>
      <c r="CB51" s="981"/>
      <c r="CC51" s="981"/>
      <c r="CD51" s="981"/>
      <c r="CE51" s="981"/>
      <c r="CF51" s="981"/>
      <c r="CG51" s="1002"/>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224"/>
    </row>
    <row r="52" spans="1:131" ht="26.25" customHeight="1" x14ac:dyDescent="0.15">
      <c r="A52" s="232">
        <v>25</v>
      </c>
      <c r="B52" s="1018"/>
      <c r="C52" s="1019"/>
      <c r="D52" s="1019"/>
      <c r="E52" s="1019"/>
      <c r="F52" s="1019"/>
      <c r="G52" s="1019"/>
      <c r="H52" s="1019"/>
      <c r="I52" s="1019"/>
      <c r="J52" s="1019"/>
      <c r="K52" s="1019"/>
      <c r="L52" s="1019"/>
      <c r="M52" s="1019"/>
      <c r="N52" s="1019"/>
      <c r="O52" s="1019"/>
      <c r="P52" s="1020"/>
      <c r="Q52" s="1021"/>
      <c r="R52" s="1013"/>
      <c r="S52" s="1013"/>
      <c r="T52" s="1013"/>
      <c r="U52" s="1013"/>
      <c r="V52" s="1013"/>
      <c r="W52" s="1013"/>
      <c r="X52" s="1013"/>
      <c r="Y52" s="1013"/>
      <c r="Z52" s="1013"/>
      <c r="AA52" s="1013"/>
      <c r="AB52" s="1013"/>
      <c r="AC52" s="1013"/>
      <c r="AD52" s="1013"/>
      <c r="AE52" s="1022"/>
      <c r="AF52" s="1023"/>
      <c r="AG52" s="1024"/>
      <c r="AH52" s="1024"/>
      <c r="AI52" s="1024"/>
      <c r="AJ52" s="1025"/>
      <c r="AK52" s="1012"/>
      <c r="AL52" s="1013"/>
      <c r="AM52" s="1013"/>
      <c r="AN52" s="1013"/>
      <c r="AO52" s="1013"/>
      <c r="AP52" s="1013"/>
      <c r="AQ52" s="1013"/>
      <c r="AR52" s="1013"/>
      <c r="AS52" s="1013"/>
      <c r="AT52" s="1013"/>
      <c r="AU52" s="1013"/>
      <c r="AV52" s="1013"/>
      <c r="AW52" s="1013"/>
      <c r="AX52" s="1013"/>
      <c r="AY52" s="1013"/>
      <c r="AZ52" s="1014"/>
      <c r="BA52" s="1014"/>
      <c r="BB52" s="1014"/>
      <c r="BC52" s="1014"/>
      <c r="BD52" s="1014"/>
      <c r="BE52" s="967"/>
      <c r="BF52" s="967"/>
      <c r="BG52" s="967"/>
      <c r="BH52" s="967"/>
      <c r="BI52" s="968"/>
      <c r="BJ52" s="226"/>
      <c r="BK52" s="226"/>
      <c r="BL52" s="226"/>
      <c r="BM52" s="226"/>
      <c r="BN52" s="226"/>
      <c r="BO52" s="235"/>
      <c r="BP52" s="235"/>
      <c r="BQ52" s="232">
        <v>46</v>
      </c>
      <c r="BR52" s="233"/>
      <c r="BS52" s="980"/>
      <c r="BT52" s="981"/>
      <c r="BU52" s="981"/>
      <c r="BV52" s="981"/>
      <c r="BW52" s="981"/>
      <c r="BX52" s="981"/>
      <c r="BY52" s="981"/>
      <c r="BZ52" s="981"/>
      <c r="CA52" s="981"/>
      <c r="CB52" s="981"/>
      <c r="CC52" s="981"/>
      <c r="CD52" s="981"/>
      <c r="CE52" s="981"/>
      <c r="CF52" s="981"/>
      <c r="CG52" s="1002"/>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224"/>
    </row>
    <row r="53" spans="1:131" ht="26.25" customHeight="1" x14ac:dyDescent="0.15">
      <c r="A53" s="232">
        <v>26</v>
      </c>
      <c r="B53" s="1018"/>
      <c r="C53" s="1019"/>
      <c r="D53" s="1019"/>
      <c r="E53" s="1019"/>
      <c r="F53" s="1019"/>
      <c r="G53" s="1019"/>
      <c r="H53" s="1019"/>
      <c r="I53" s="1019"/>
      <c r="J53" s="1019"/>
      <c r="K53" s="1019"/>
      <c r="L53" s="1019"/>
      <c r="M53" s="1019"/>
      <c r="N53" s="1019"/>
      <c r="O53" s="1019"/>
      <c r="P53" s="1020"/>
      <c r="Q53" s="1021"/>
      <c r="R53" s="1013"/>
      <c r="S53" s="1013"/>
      <c r="T53" s="1013"/>
      <c r="U53" s="1013"/>
      <c r="V53" s="1013"/>
      <c r="W53" s="1013"/>
      <c r="X53" s="1013"/>
      <c r="Y53" s="1013"/>
      <c r="Z53" s="1013"/>
      <c r="AA53" s="1013"/>
      <c r="AB53" s="1013"/>
      <c r="AC53" s="1013"/>
      <c r="AD53" s="1013"/>
      <c r="AE53" s="1022"/>
      <c r="AF53" s="1023"/>
      <c r="AG53" s="1024"/>
      <c r="AH53" s="1024"/>
      <c r="AI53" s="1024"/>
      <c r="AJ53" s="1025"/>
      <c r="AK53" s="1012"/>
      <c r="AL53" s="1013"/>
      <c r="AM53" s="1013"/>
      <c r="AN53" s="1013"/>
      <c r="AO53" s="1013"/>
      <c r="AP53" s="1013"/>
      <c r="AQ53" s="1013"/>
      <c r="AR53" s="1013"/>
      <c r="AS53" s="1013"/>
      <c r="AT53" s="1013"/>
      <c r="AU53" s="1013"/>
      <c r="AV53" s="1013"/>
      <c r="AW53" s="1013"/>
      <c r="AX53" s="1013"/>
      <c r="AY53" s="1013"/>
      <c r="AZ53" s="1014"/>
      <c r="BA53" s="1014"/>
      <c r="BB53" s="1014"/>
      <c r="BC53" s="1014"/>
      <c r="BD53" s="1014"/>
      <c r="BE53" s="967"/>
      <c r="BF53" s="967"/>
      <c r="BG53" s="967"/>
      <c r="BH53" s="967"/>
      <c r="BI53" s="968"/>
      <c r="BJ53" s="226"/>
      <c r="BK53" s="226"/>
      <c r="BL53" s="226"/>
      <c r="BM53" s="226"/>
      <c r="BN53" s="226"/>
      <c r="BO53" s="235"/>
      <c r="BP53" s="235"/>
      <c r="BQ53" s="232">
        <v>47</v>
      </c>
      <c r="BR53" s="233"/>
      <c r="BS53" s="980"/>
      <c r="BT53" s="981"/>
      <c r="BU53" s="981"/>
      <c r="BV53" s="981"/>
      <c r="BW53" s="981"/>
      <c r="BX53" s="981"/>
      <c r="BY53" s="981"/>
      <c r="BZ53" s="981"/>
      <c r="CA53" s="981"/>
      <c r="CB53" s="981"/>
      <c r="CC53" s="981"/>
      <c r="CD53" s="981"/>
      <c r="CE53" s="981"/>
      <c r="CF53" s="981"/>
      <c r="CG53" s="1002"/>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224"/>
    </row>
    <row r="54" spans="1:131" ht="26.25" customHeight="1" x14ac:dyDescent="0.15">
      <c r="A54" s="232">
        <v>27</v>
      </c>
      <c r="B54" s="1018"/>
      <c r="C54" s="1019"/>
      <c r="D54" s="1019"/>
      <c r="E54" s="1019"/>
      <c r="F54" s="1019"/>
      <c r="G54" s="1019"/>
      <c r="H54" s="1019"/>
      <c r="I54" s="1019"/>
      <c r="J54" s="1019"/>
      <c r="K54" s="1019"/>
      <c r="L54" s="1019"/>
      <c r="M54" s="1019"/>
      <c r="N54" s="1019"/>
      <c r="O54" s="1019"/>
      <c r="P54" s="1020"/>
      <c r="Q54" s="1021"/>
      <c r="R54" s="1013"/>
      <c r="S54" s="1013"/>
      <c r="T54" s="1013"/>
      <c r="U54" s="1013"/>
      <c r="V54" s="1013"/>
      <c r="W54" s="1013"/>
      <c r="X54" s="1013"/>
      <c r="Y54" s="1013"/>
      <c r="Z54" s="1013"/>
      <c r="AA54" s="1013"/>
      <c r="AB54" s="1013"/>
      <c r="AC54" s="1013"/>
      <c r="AD54" s="1013"/>
      <c r="AE54" s="1022"/>
      <c r="AF54" s="1023"/>
      <c r="AG54" s="1024"/>
      <c r="AH54" s="1024"/>
      <c r="AI54" s="1024"/>
      <c r="AJ54" s="1025"/>
      <c r="AK54" s="1012"/>
      <c r="AL54" s="1013"/>
      <c r="AM54" s="1013"/>
      <c r="AN54" s="1013"/>
      <c r="AO54" s="1013"/>
      <c r="AP54" s="1013"/>
      <c r="AQ54" s="1013"/>
      <c r="AR54" s="1013"/>
      <c r="AS54" s="1013"/>
      <c r="AT54" s="1013"/>
      <c r="AU54" s="1013"/>
      <c r="AV54" s="1013"/>
      <c r="AW54" s="1013"/>
      <c r="AX54" s="1013"/>
      <c r="AY54" s="1013"/>
      <c r="AZ54" s="1014"/>
      <c r="BA54" s="1014"/>
      <c r="BB54" s="1014"/>
      <c r="BC54" s="1014"/>
      <c r="BD54" s="1014"/>
      <c r="BE54" s="967"/>
      <c r="BF54" s="967"/>
      <c r="BG54" s="967"/>
      <c r="BH54" s="967"/>
      <c r="BI54" s="968"/>
      <c r="BJ54" s="226"/>
      <c r="BK54" s="226"/>
      <c r="BL54" s="226"/>
      <c r="BM54" s="226"/>
      <c r="BN54" s="226"/>
      <c r="BO54" s="235"/>
      <c r="BP54" s="235"/>
      <c r="BQ54" s="232">
        <v>48</v>
      </c>
      <c r="BR54" s="233"/>
      <c r="BS54" s="980"/>
      <c r="BT54" s="981"/>
      <c r="BU54" s="981"/>
      <c r="BV54" s="981"/>
      <c r="BW54" s="981"/>
      <c r="BX54" s="981"/>
      <c r="BY54" s="981"/>
      <c r="BZ54" s="981"/>
      <c r="CA54" s="981"/>
      <c r="CB54" s="981"/>
      <c r="CC54" s="981"/>
      <c r="CD54" s="981"/>
      <c r="CE54" s="981"/>
      <c r="CF54" s="981"/>
      <c r="CG54" s="1002"/>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224"/>
    </row>
    <row r="55" spans="1:131" ht="26.25" customHeight="1" x14ac:dyDescent="0.15">
      <c r="A55" s="232">
        <v>28</v>
      </c>
      <c r="B55" s="1018"/>
      <c r="C55" s="1019"/>
      <c r="D55" s="1019"/>
      <c r="E55" s="1019"/>
      <c r="F55" s="1019"/>
      <c r="G55" s="1019"/>
      <c r="H55" s="1019"/>
      <c r="I55" s="1019"/>
      <c r="J55" s="1019"/>
      <c r="K55" s="1019"/>
      <c r="L55" s="1019"/>
      <c r="M55" s="1019"/>
      <c r="N55" s="1019"/>
      <c r="O55" s="1019"/>
      <c r="P55" s="1020"/>
      <c r="Q55" s="1021"/>
      <c r="R55" s="1013"/>
      <c r="S55" s="1013"/>
      <c r="T55" s="1013"/>
      <c r="U55" s="1013"/>
      <c r="V55" s="1013"/>
      <c r="W55" s="1013"/>
      <c r="X55" s="1013"/>
      <c r="Y55" s="1013"/>
      <c r="Z55" s="1013"/>
      <c r="AA55" s="1013"/>
      <c r="AB55" s="1013"/>
      <c r="AC55" s="1013"/>
      <c r="AD55" s="1013"/>
      <c r="AE55" s="1022"/>
      <c r="AF55" s="1023"/>
      <c r="AG55" s="1024"/>
      <c r="AH55" s="1024"/>
      <c r="AI55" s="1024"/>
      <c r="AJ55" s="1025"/>
      <c r="AK55" s="1012"/>
      <c r="AL55" s="1013"/>
      <c r="AM55" s="1013"/>
      <c r="AN55" s="1013"/>
      <c r="AO55" s="1013"/>
      <c r="AP55" s="1013"/>
      <c r="AQ55" s="1013"/>
      <c r="AR55" s="1013"/>
      <c r="AS55" s="1013"/>
      <c r="AT55" s="1013"/>
      <c r="AU55" s="1013"/>
      <c r="AV55" s="1013"/>
      <c r="AW55" s="1013"/>
      <c r="AX55" s="1013"/>
      <c r="AY55" s="1013"/>
      <c r="AZ55" s="1014"/>
      <c r="BA55" s="1014"/>
      <c r="BB55" s="1014"/>
      <c r="BC55" s="1014"/>
      <c r="BD55" s="1014"/>
      <c r="BE55" s="967"/>
      <c r="BF55" s="967"/>
      <c r="BG55" s="967"/>
      <c r="BH55" s="967"/>
      <c r="BI55" s="968"/>
      <c r="BJ55" s="226"/>
      <c r="BK55" s="226"/>
      <c r="BL55" s="226"/>
      <c r="BM55" s="226"/>
      <c r="BN55" s="226"/>
      <c r="BO55" s="235"/>
      <c r="BP55" s="235"/>
      <c r="BQ55" s="232">
        <v>49</v>
      </c>
      <c r="BR55" s="233"/>
      <c r="BS55" s="980"/>
      <c r="BT55" s="981"/>
      <c r="BU55" s="981"/>
      <c r="BV55" s="981"/>
      <c r="BW55" s="981"/>
      <c r="BX55" s="981"/>
      <c r="BY55" s="981"/>
      <c r="BZ55" s="981"/>
      <c r="CA55" s="981"/>
      <c r="CB55" s="981"/>
      <c r="CC55" s="981"/>
      <c r="CD55" s="981"/>
      <c r="CE55" s="981"/>
      <c r="CF55" s="981"/>
      <c r="CG55" s="1002"/>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224"/>
    </row>
    <row r="56" spans="1:131" ht="26.25" customHeight="1" x14ac:dyDescent="0.15">
      <c r="A56" s="232">
        <v>29</v>
      </c>
      <c r="B56" s="1018"/>
      <c r="C56" s="1019"/>
      <c r="D56" s="1019"/>
      <c r="E56" s="1019"/>
      <c r="F56" s="1019"/>
      <c r="G56" s="1019"/>
      <c r="H56" s="1019"/>
      <c r="I56" s="1019"/>
      <c r="J56" s="1019"/>
      <c r="K56" s="1019"/>
      <c r="L56" s="1019"/>
      <c r="M56" s="1019"/>
      <c r="N56" s="1019"/>
      <c r="O56" s="1019"/>
      <c r="P56" s="1020"/>
      <c r="Q56" s="1021"/>
      <c r="R56" s="1013"/>
      <c r="S56" s="1013"/>
      <c r="T56" s="1013"/>
      <c r="U56" s="1013"/>
      <c r="V56" s="1013"/>
      <c r="W56" s="1013"/>
      <c r="X56" s="1013"/>
      <c r="Y56" s="1013"/>
      <c r="Z56" s="1013"/>
      <c r="AA56" s="1013"/>
      <c r="AB56" s="1013"/>
      <c r="AC56" s="1013"/>
      <c r="AD56" s="1013"/>
      <c r="AE56" s="1022"/>
      <c r="AF56" s="1023"/>
      <c r="AG56" s="1024"/>
      <c r="AH56" s="1024"/>
      <c r="AI56" s="1024"/>
      <c r="AJ56" s="1025"/>
      <c r="AK56" s="1012"/>
      <c r="AL56" s="1013"/>
      <c r="AM56" s="1013"/>
      <c r="AN56" s="1013"/>
      <c r="AO56" s="1013"/>
      <c r="AP56" s="1013"/>
      <c r="AQ56" s="1013"/>
      <c r="AR56" s="1013"/>
      <c r="AS56" s="1013"/>
      <c r="AT56" s="1013"/>
      <c r="AU56" s="1013"/>
      <c r="AV56" s="1013"/>
      <c r="AW56" s="1013"/>
      <c r="AX56" s="1013"/>
      <c r="AY56" s="1013"/>
      <c r="AZ56" s="1014"/>
      <c r="BA56" s="1014"/>
      <c r="BB56" s="1014"/>
      <c r="BC56" s="1014"/>
      <c r="BD56" s="1014"/>
      <c r="BE56" s="967"/>
      <c r="BF56" s="967"/>
      <c r="BG56" s="967"/>
      <c r="BH56" s="967"/>
      <c r="BI56" s="968"/>
      <c r="BJ56" s="226"/>
      <c r="BK56" s="226"/>
      <c r="BL56" s="226"/>
      <c r="BM56" s="226"/>
      <c r="BN56" s="226"/>
      <c r="BO56" s="235"/>
      <c r="BP56" s="235"/>
      <c r="BQ56" s="232">
        <v>50</v>
      </c>
      <c r="BR56" s="233"/>
      <c r="BS56" s="980"/>
      <c r="BT56" s="981"/>
      <c r="BU56" s="981"/>
      <c r="BV56" s="981"/>
      <c r="BW56" s="981"/>
      <c r="BX56" s="981"/>
      <c r="BY56" s="981"/>
      <c r="BZ56" s="981"/>
      <c r="CA56" s="981"/>
      <c r="CB56" s="981"/>
      <c r="CC56" s="981"/>
      <c r="CD56" s="981"/>
      <c r="CE56" s="981"/>
      <c r="CF56" s="981"/>
      <c r="CG56" s="1002"/>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224"/>
    </row>
    <row r="57" spans="1:131" ht="26.25" customHeight="1" x14ac:dyDescent="0.15">
      <c r="A57" s="232">
        <v>30</v>
      </c>
      <c r="B57" s="1018"/>
      <c r="C57" s="1019"/>
      <c r="D57" s="1019"/>
      <c r="E57" s="1019"/>
      <c r="F57" s="1019"/>
      <c r="G57" s="1019"/>
      <c r="H57" s="1019"/>
      <c r="I57" s="1019"/>
      <c r="J57" s="1019"/>
      <c r="K57" s="1019"/>
      <c r="L57" s="1019"/>
      <c r="M57" s="1019"/>
      <c r="N57" s="1019"/>
      <c r="O57" s="1019"/>
      <c r="P57" s="1020"/>
      <c r="Q57" s="1021"/>
      <c r="R57" s="1013"/>
      <c r="S57" s="1013"/>
      <c r="T57" s="1013"/>
      <c r="U57" s="1013"/>
      <c r="V57" s="1013"/>
      <c r="W57" s="1013"/>
      <c r="X57" s="1013"/>
      <c r="Y57" s="1013"/>
      <c r="Z57" s="1013"/>
      <c r="AA57" s="1013"/>
      <c r="AB57" s="1013"/>
      <c r="AC57" s="1013"/>
      <c r="AD57" s="1013"/>
      <c r="AE57" s="1022"/>
      <c r="AF57" s="1023"/>
      <c r="AG57" s="1024"/>
      <c r="AH57" s="1024"/>
      <c r="AI57" s="1024"/>
      <c r="AJ57" s="1025"/>
      <c r="AK57" s="1012"/>
      <c r="AL57" s="1013"/>
      <c r="AM57" s="1013"/>
      <c r="AN57" s="1013"/>
      <c r="AO57" s="1013"/>
      <c r="AP57" s="1013"/>
      <c r="AQ57" s="1013"/>
      <c r="AR57" s="1013"/>
      <c r="AS57" s="1013"/>
      <c r="AT57" s="1013"/>
      <c r="AU57" s="1013"/>
      <c r="AV57" s="1013"/>
      <c r="AW57" s="1013"/>
      <c r="AX57" s="1013"/>
      <c r="AY57" s="1013"/>
      <c r="AZ57" s="1014"/>
      <c r="BA57" s="1014"/>
      <c r="BB57" s="1014"/>
      <c r="BC57" s="1014"/>
      <c r="BD57" s="1014"/>
      <c r="BE57" s="967"/>
      <c r="BF57" s="967"/>
      <c r="BG57" s="967"/>
      <c r="BH57" s="967"/>
      <c r="BI57" s="968"/>
      <c r="BJ57" s="226"/>
      <c r="BK57" s="226"/>
      <c r="BL57" s="226"/>
      <c r="BM57" s="226"/>
      <c r="BN57" s="226"/>
      <c r="BO57" s="235"/>
      <c r="BP57" s="235"/>
      <c r="BQ57" s="232">
        <v>51</v>
      </c>
      <c r="BR57" s="233"/>
      <c r="BS57" s="980"/>
      <c r="BT57" s="981"/>
      <c r="BU57" s="981"/>
      <c r="BV57" s="981"/>
      <c r="BW57" s="981"/>
      <c r="BX57" s="981"/>
      <c r="BY57" s="981"/>
      <c r="BZ57" s="981"/>
      <c r="CA57" s="981"/>
      <c r="CB57" s="981"/>
      <c r="CC57" s="981"/>
      <c r="CD57" s="981"/>
      <c r="CE57" s="981"/>
      <c r="CF57" s="981"/>
      <c r="CG57" s="1002"/>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224"/>
    </row>
    <row r="58" spans="1:131" ht="26.25" customHeight="1" x14ac:dyDescent="0.15">
      <c r="A58" s="232">
        <v>31</v>
      </c>
      <c r="B58" s="1018"/>
      <c r="C58" s="1019"/>
      <c r="D58" s="1019"/>
      <c r="E58" s="1019"/>
      <c r="F58" s="1019"/>
      <c r="G58" s="1019"/>
      <c r="H58" s="1019"/>
      <c r="I58" s="1019"/>
      <c r="J58" s="1019"/>
      <c r="K58" s="1019"/>
      <c r="L58" s="1019"/>
      <c r="M58" s="1019"/>
      <c r="N58" s="1019"/>
      <c r="O58" s="1019"/>
      <c r="P58" s="1020"/>
      <c r="Q58" s="1021"/>
      <c r="R58" s="1013"/>
      <c r="S58" s="1013"/>
      <c r="T58" s="1013"/>
      <c r="U58" s="1013"/>
      <c r="V58" s="1013"/>
      <c r="W58" s="1013"/>
      <c r="X58" s="1013"/>
      <c r="Y58" s="1013"/>
      <c r="Z58" s="1013"/>
      <c r="AA58" s="1013"/>
      <c r="AB58" s="1013"/>
      <c r="AC58" s="1013"/>
      <c r="AD58" s="1013"/>
      <c r="AE58" s="1022"/>
      <c r="AF58" s="1023"/>
      <c r="AG58" s="1024"/>
      <c r="AH58" s="1024"/>
      <c r="AI58" s="1024"/>
      <c r="AJ58" s="1025"/>
      <c r="AK58" s="1012"/>
      <c r="AL58" s="1013"/>
      <c r="AM58" s="1013"/>
      <c r="AN58" s="1013"/>
      <c r="AO58" s="1013"/>
      <c r="AP58" s="1013"/>
      <c r="AQ58" s="1013"/>
      <c r="AR58" s="1013"/>
      <c r="AS58" s="1013"/>
      <c r="AT58" s="1013"/>
      <c r="AU58" s="1013"/>
      <c r="AV58" s="1013"/>
      <c r="AW58" s="1013"/>
      <c r="AX58" s="1013"/>
      <c r="AY58" s="1013"/>
      <c r="AZ58" s="1014"/>
      <c r="BA58" s="1014"/>
      <c r="BB58" s="1014"/>
      <c r="BC58" s="1014"/>
      <c r="BD58" s="1014"/>
      <c r="BE58" s="967"/>
      <c r="BF58" s="967"/>
      <c r="BG58" s="967"/>
      <c r="BH58" s="967"/>
      <c r="BI58" s="968"/>
      <c r="BJ58" s="226"/>
      <c r="BK58" s="226"/>
      <c r="BL58" s="226"/>
      <c r="BM58" s="226"/>
      <c r="BN58" s="226"/>
      <c r="BO58" s="235"/>
      <c r="BP58" s="235"/>
      <c r="BQ58" s="232">
        <v>52</v>
      </c>
      <c r="BR58" s="233"/>
      <c r="BS58" s="980"/>
      <c r="BT58" s="981"/>
      <c r="BU58" s="981"/>
      <c r="BV58" s="981"/>
      <c r="BW58" s="981"/>
      <c r="BX58" s="981"/>
      <c r="BY58" s="981"/>
      <c r="BZ58" s="981"/>
      <c r="CA58" s="981"/>
      <c r="CB58" s="981"/>
      <c r="CC58" s="981"/>
      <c r="CD58" s="981"/>
      <c r="CE58" s="981"/>
      <c r="CF58" s="981"/>
      <c r="CG58" s="1002"/>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224"/>
    </row>
    <row r="59" spans="1:131" ht="26.25" customHeight="1" x14ac:dyDescent="0.15">
      <c r="A59" s="232">
        <v>32</v>
      </c>
      <c r="B59" s="1018"/>
      <c r="C59" s="1019"/>
      <c r="D59" s="1019"/>
      <c r="E59" s="1019"/>
      <c r="F59" s="1019"/>
      <c r="G59" s="1019"/>
      <c r="H59" s="1019"/>
      <c r="I59" s="1019"/>
      <c r="J59" s="1019"/>
      <c r="K59" s="1019"/>
      <c r="L59" s="1019"/>
      <c r="M59" s="1019"/>
      <c r="N59" s="1019"/>
      <c r="O59" s="1019"/>
      <c r="P59" s="1020"/>
      <c r="Q59" s="1021"/>
      <c r="R59" s="1013"/>
      <c r="S59" s="1013"/>
      <c r="T59" s="1013"/>
      <c r="U59" s="1013"/>
      <c r="V59" s="1013"/>
      <c r="W59" s="1013"/>
      <c r="X59" s="1013"/>
      <c r="Y59" s="1013"/>
      <c r="Z59" s="1013"/>
      <c r="AA59" s="1013"/>
      <c r="AB59" s="1013"/>
      <c r="AC59" s="1013"/>
      <c r="AD59" s="1013"/>
      <c r="AE59" s="1022"/>
      <c r="AF59" s="1023"/>
      <c r="AG59" s="1024"/>
      <c r="AH59" s="1024"/>
      <c r="AI59" s="1024"/>
      <c r="AJ59" s="1025"/>
      <c r="AK59" s="1012"/>
      <c r="AL59" s="1013"/>
      <c r="AM59" s="1013"/>
      <c r="AN59" s="1013"/>
      <c r="AO59" s="1013"/>
      <c r="AP59" s="1013"/>
      <c r="AQ59" s="1013"/>
      <c r="AR59" s="1013"/>
      <c r="AS59" s="1013"/>
      <c r="AT59" s="1013"/>
      <c r="AU59" s="1013"/>
      <c r="AV59" s="1013"/>
      <c r="AW59" s="1013"/>
      <c r="AX59" s="1013"/>
      <c r="AY59" s="1013"/>
      <c r="AZ59" s="1014"/>
      <c r="BA59" s="1014"/>
      <c r="BB59" s="1014"/>
      <c r="BC59" s="1014"/>
      <c r="BD59" s="1014"/>
      <c r="BE59" s="967"/>
      <c r="BF59" s="967"/>
      <c r="BG59" s="967"/>
      <c r="BH59" s="967"/>
      <c r="BI59" s="968"/>
      <c r="BJ59" s="226"/>
      <c r="BK59" s="226"/>
      <c r="BL59" s="226"/>
      <c r="BM59" s="226"/>
      <c r="BN59" s="226"/>
      <c r="BO59" s="235"/>
      <c r="BP59" s="235"/>
      <c r="BQ59" s="232">
        <v>53</v>
      </c>
      <c r="BR59" s="233"/>
      <c r="BS59" s="980"/>
      <c r="BT59" s="981"/>
      <c r="BU59" s="981"/>
      <c r="BV59" s="981"/>
      <c r="BW59" s="981"/>
      <c r="BX59" s="981"/>
      <c r="BY59" s="981"/>
      <c r="BZ59" s="981"/>
      <c r="CA59" s="981"/>
      <c r="CB59" s="981"/>
      <c r="CC59" s="981"/>
      <c r="CD59" s="981"/>
      <c r="CE59" s="981"/>
      <c r="CF59" s="981"/>
      <c r="CG59" s="1002"/>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224"/>
    </row>
    <row r="60" spans="1:131" ht="26.25" customHeight="1" x14ac:dyDescent="0.15">
      <c r="A60" s="232">
        <v>33</v>
      </c>
      <c r="B60" s="1018"/>
      <c r="C60" s="1019"/>
      <c r="D60" s="1019"/>
      <c r="E60" s="1019"/>
      <c r="F60" s="1019"/>
      <c r="G60" s="1019"/>
      <c r="H60" s="1019"/>
      <c r="I60" s="1019"/>
      <c r="J60" s="1019"/>
      <c r="K60" s="1019"/>
      <c r="L60" s="1019"/>
      <c r="M60" s="1019"/>
      <c r="N60" s="1019"/>
      <c r="O60" s="1019"/>
      <c r="P60" s="1020"/>
      <c r="Q60" s="1021"/>
      <c r="R60" s="1013"/>
      <c r="S60" s="1013"/>
      <c r="T60" s="1013"/>
      <c r="U60" s="1013"/>
      <c r="V60" s="1013"/>
      <c r="W60" s="1013"/>
      <c r="X60" s="1013"/>
      <c r="Y60" s="1013"/>
      <c r="Z60" s="1013"/>
      <c r="AA60" s="1013"/>
      <c r="AB60" s="1013"/>
      <c r="AC60" s="1013"/>
      <c r="AD60" s="1013"/>
      <c r="AE60" s="1022"/>
      <c r="AF60" s="1023"/>
      <c r="AG60" s="1024"/>
      <c r="AH60" s="1024"/>
      <c r="AI60" s="1024"/>
      <c r="AJ60" s="1025"/>
      <c r="AK60" s="1012"/>
      <c r="AL60" s="1013"/>
      <c r="AM60" s="1013"/>
      <c r="AN60" s="1013"/>
      <c r="AO60" s="1013"/>
      <c r="AP60" s="1013"/>
      <c r="AQ60" s="1013"/>
      <c r="AR60" s="1013"/>
      <c r="AS60" s="1013"/>
      <c r="AT60" s="1013"/>
      <c r="AU60" s="1013"/>
      <c r="AV60" s="1013"/>
      <c r="AW60" s="1013"/>
      <c r="AX60" s="1013"/>
      <c r="AY60" s="1013"/>
      <c r="AZ60" s="1014"/>
      <c r="BA60" s="1014"/>
      <c r="BB60" s="1014"/>
      <c r="BC60" s="1014"/>
      <c r="BD60" s="1014"/>
      <c r="BE60" s="967"/>
      <c r="BF60" s="967"/>
      <c r="BG60" s="967"/>
      <c r="BH60" s="967"/>
      <c r="BI60" s="968"/>
      <c r="BJ60" s="226"/>
      <c r="BK60" s="226"/>
      <c r="BL60" s="226"/>
      <c r="BM60" s="226"/>
      <c r="BN60" s="226"/>
      <c r="BO60" s="235"/>
      <c r="BP60" s="235"/>
      <c r="BQ60" s="232">
        <v>54</v>
      </c>
      <c r="BR60" s="233"/>
      <c r="BS60" s="980"/>
      <c r="BT60" s="981"/>
      <c r="BU60" s="981"/>
      <c r="BV60" s="981"/>
      <c r="BW60" s="981"/>
      <c r="BX60" s="981"/>
      <c r="BY60" s="981"/>
      <c r="BZ60" s="981"/>
      <c r="CA60" s="981"/>
      <c r="CB60" s="981"/>
      <c r="CC60" s="981"/>
      <c r="CD60" s="981"/>
      <c r="CE60" s="981"/>
      <c r="CF60" s="981"/>
      <c r="CG60" s="1002"/>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224"/>
    </row>
    <row r="61" spans="1:131" ht="26.25" customHeight="1" thickBot="1" x14ac:dyDescent="0.2">
      <c r="A61" s="232">
        <v>34</v>
      </c>
      <c r="B61" s="1018"/>
      <c r="C61" s="1019"/>
      <c r="D61" s="1019"/>
      <c r="E61" s="1019"/>
      <c r="F61" s="1019"/>
      <c r="G61" s="1019"/>
      <c r="H61" s="1019"/>
      <c r="I61" s="1019"/>
      <c r="J61" s="1019"/>
      <c r="K61" s="1019"/>
      <c r="L61" s="1019"/>
      <c r="M61" s="1019"/>
      <c r="N61" s="1019"/>
      <c r="O61" s="1019"/>
      <c r="P61" s="1020"/>
      <c r="Q61" s="1021"/>
      <c r="R61" s="1013"/>
      <c r="S61" s="1013"/>
      <c r="T61" s="1013"/>
      <c r="U61" s="1013"/>
      <c r="V61" s="1013"/>
      <c r="W61" s="1013"/>
      <c r="X61" s="1013"/>
      <c r="Y61" s="1013"/>
      <c r="Z61" s="1013"/>
      <c r="AA61" s="1013"/>
      <c r="AB61" s="1013"/>
      <c r="AC61" s="1013"/>
      <c r="AD61" s="1013"/>
      <c r="AE61" s="1022"/>
      <c r="AF61" s="1023"/>
      <c r="AG61" s="1024"/>
      <c r="AH61" s="1024"/>
      <c r="AI61" s="1024"/>
      <c r="AJ61" s="1025"/>
      <c r="AK61" s="1012"/>
      <c r="AL61" s="1013"/>
      <c r="AM61" s="1013"/>
      <c r="AN61" s="1013"/>
      <c r="AO61" s="1013"/>
      <c r="AP61" s="351"/>
      <c r="AQ61" s="351"/>
      <c r="AR61" s="351"/>
      <c r="AS61" s="351"/>
      <c r="AT61" s="351"/>
      <c r="AU61" s="1013"/>
      <c r="AV61" s="1013"/>
      <c r="AW61" s="1013"/>
      <c r="AX61" s="1013"/>
      <c r="AY61" s="1013"/>
      <c r="AZ61" s="1014"/>
      <c r="BA61" s="1014"/>
      <c r="BB61" s="1014"/>
      <c r="BC61" s="1014"/>
      <c r="BD61" s="1014"/>
      <c r="BE61" s="967"/>
      <c r="BF61" s="967"/>
      <c r="BG61" s="967"/>
      <c r="BH61" s="967"/>
      <c r="BI61" s="968"/>
      <c r="BJ61" s="226"/>
      <c r="BK61" s="226"/>
      <c r="BL61" s="226"/>
      <c r="BM61" s="226"/>
      <c r="BN61" s="226"/>
      <c r="BO61" s="235"/>
      <c r="BP61" s="235"/>
      <c r="BQ61" s="232">
        <v>55</v>
      </c>
      <c r="BR61" s="233"/>
      <c r="BS61" s="980"/>
      <c r="BT61" s="981"/>
      <c r="BU61" s="981"/>
      <c r="BV61" s="981"/>
      <c r="BW61" s="981"/>
      <c r="BX61" s="981"/>
      <c r="BY61" s="981"/>
      <c r="BZ61" s="981"/>
      <c r="CA61" s="981"/>
      <c r="CB61" s="981"/>
      <c r="CC61" s="981"/>
      <c r="CD61" s="981"/>
      <c r="CE61" s="981"/>
      <c r="CF61" s="981"/>
      <c r="CG61" s="1002"/>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224"/>
    </row>
    <row r="62" spans="1:131" ht="26.25" customHeight="1" x14ac:dyDescent="0.15">
      <c r="A62" s="232">
        <v>35</v>
      </c>
      <c r="B62" s="1018"/>
      <c r="C62" s="1019"/>
      <c r="D62" s="1019"/>
      <c r="E62" s="1019"/>
      <c r="F62" s="1019"/>
      <c r="G62" s="1019"/>
      <c r="H62" s="1019"/>
      <c r="I62" s="1019"/>
      <c r="J62" s="1019"/>
      <c r="K62" s="1019"/>
      <c r="L62" s="1019"/>
      <c r="M62" s="1019"/>
      <c r="N62" s="1019"/>
      <c r="O62" s="1019"/>
      <c r="P62" s="1020"/>
      <c r="Q62" s="1021"/>
      <c r="R62" s="1013"/>
      <c r="S62" s="1013"/>
      <c r="T62" s="1013"/>
      <c r="U62" s="1013"/>
      <c r="V62" s="1013"/>
      <c r="W62" s="1013"/>
      <c r="X62" s="1013"/>
      <c r="Y62" s="1013"/>
      <c r="Z62" s="1013"/>
      <c r="AA62" s="1013"/>
      <c r="AB62" s="1013"/>
      <c r="AC62" s="1013"/>
      <c r="AD62" s="1013"/>
      <c r="AE62" s="1022"/>
      <c r="AF62" s="1023"/>
      <c r="AG62" s="1024"/>
      <c r="AH62" s="1024"/>
      <c r="AI62" s="1024"/>
      <c r="AJ62" s="1025"/>
      <c r="AK62" s="1012"/>
      <c r="AL62" s="1013"/>
      <c r="AM62" s="1013"/>
      <c r="AN62" s="1013"/>
      <c r="AO62" s="1013"/>
      <c r="AP62" s="1013"/>
      <c r="AQ62" s="1013"/>
      <c r="AR62" s="1013"/>
      <c r="AS62" s="1013"/>
      <c r="AT62" s="1013"/>
      <c r="AU62" s="1013"/>
      <c r="AV62" s="1013"/>
      <c r="AW62" s="1013"/>
      <c r="AX62" s="1013"/>
      <c r="AY62" s="1013"/>
      <c r="AZ62" s="1014"/>
      <c r="BA62" s="1014"/>
      <c r="BB62" s="1014"/>
      <c r="BC62" s="1014"/>
      <c r="BD62" s="1014"/>
      <c r="BE62" s="967"/>
      <c r="BF62" s="967"/>
      <c r="BG62" s="967"/>
      <c r="BH62" s="967"/>
      <c r="BI62" s="968"/>
      <c r="BJ62" s="1015" t="s">
        <v>426</v>
      </c>
      <c r="BK62" s="1016"/>
      <c r="BL62" s="1016"/>
      <c r="BM62" s="1016"/>
      <c r="BN62" s="1017"/>
      <c r="BO62" s="235"/>
      <c r="BP62" s="235"/>
      <c r="BQ62" s="232">
        <v>56</v>
      </c>
      <c r="BR62" s="233"/>
      <c r="BS62" s="980"/>
      <c r="BT62" s="981"/>
      <c r="BU62" s="981"/>
      <c r="BV62" s="981"/>
      <c r="BW62" s="981"/>
      <c r="BX62" s="981"/>
      <c r="BY62" s="981"/>
      <c r="BZ62" s="981"/>
      <c r="CA62" s="981"/>
      <c r="CB62" s="981"/>
      <c r="CC62" s="981"/>
      <c r="CD62" s="981"/>
      <c r="CE62" s="981"/>
      <c r="CF62" s="981"/>
      <c r="CG62" s="1002"/>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224"/>
    </row>
    <row r="63" spans="1:131" ht="26.25" customHeight="1" thickBot="1" x14ac:dyDescent="0.2">
      <c r="A63" s="234" t="s">
        <v>398</v>
      </c>
      <c r="B63" s="932" t="s">
        <v>427</v>
      </c>
      <c r="C63" s="933"/>
      <c r="D63" s="933"/>
      <c r="E63" s="933"/>
      <c r="F63" s="933"/>
      <c r="G63" s="933"/>
      <c r="H63" s="933"/>
      <c r="I63" s="933"/>
      <c r="J63" s="933"/>
      <c r="K63" s="933"/>
      <c r="L63" s="933"/>
      <c r="M63" s="933"/>
      <c r="N63" s="933"/>
      <c r="O63" s="933"/>
      <c r="P63" s="943"/>
      <c r="Q63" s="957"/>
      <c r="R63" s="958"/>
      <c r="S63" s="958"/>
      <c r="T63" s="958"/>
      <c r="U63" s="958"/>
      <c r="V63" s="958"/>
      <c r="W63" s="958"/>
      <c r="X63" s="958"/>
      <c r="Y63" s="958"/>
      <c r="Z63" s="958"/>
      <c r="AA63" s="958"/>
      <c r="AB63" s="958"/>
      <c r="AC63" s="958"/>
      <c r="AD63" s="958"/>
      <c r="AE63" s="1008"/>
      <c r="AF63" s="1009">
        <v>1365</v>
      </c>
      <c r="AG63" s="954"/>
      <c r="AH63" s="954"/>
      <c r="AI63" s="954"/>
      <c r="AJ63" s="1010"/>
      <c r="AK63" s="1011"/>
      <c r="AL63" s="958"/>
      <c r="AM63" s="958"/>
      <c r="AN63" s="958"/>
      <c r="AO63" s="958"/>
      <c r="AP63" s="954">
        <v>3643</v>
      </c>
      <c r="AQ63" s="954"/>
      <c r="AR63" s="954"/>
      <c r="AS63" s="954"/>
      <c r="AT63" s="954"/>
      <c r="AU63" s="954">
        <v>3070</v>
      </c>
      <c r="AV63" s="954"/>
      <c r="AW63" s="954"/>
      <c r="AX63" s="954"/>
      <c r="AY63" s="954"/>
      <c r="AZ63" s="1005"/>
      <c r="BA63" s="1005"/>
      <c r="BB63" s="1005"/>
      <c r="BC63" s="1005"/>
      <c r="BD63" s="1005"/>
      <c r="BE63" s="955"/>
      <c r="BF63" s="955"/>
      <c r="BG63" s="955"/>
      <c r="BH63" s="955"/>
      <c r="BI63" s="956"/>
      <c r="BJ63" s="1006" t="s">
        <v>428</v>
      </c>
      <c r="BK63" s="948"/>
      <c r="BL63" s="948"/>
      <c r="BM63" s="948"/>
      <c r="BN63" s="1007"/>
      <c r="BO63" s="235"/>
      <c r="BP63" s="235"/>
      <c r="BQ63" s="232">
        <v>57</v>
      </c>
      <c r="BR63" s="233"/>
      <c r="BS63" s="980"/>
      <c r="BT63" s="981"/>
      <c r="BU63" s="981"/>
      <c r="BV63" s="981"/>
      <c r="BW63" s="981"/>
      <c r="BX63" s="981"/>
      <c r="BY63" s="981"/>
      <c r="BZ63" s="981"/>
      <c r="CA63" s="981"/>
      <c r="CB63" s="981"/>
      <c r="CC63" s="981"/>
      <c r="CD63" s="981"/>
      <c r="CE63" s="981"/>
      <c r="CF63" s="981"/>
      <c r="CG63" s="1002"/>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0"/>
      <c r="BT64" s="981"/>
      <c r="BU64" s="981"/>
      <c r="BV64" s="981"/>
      <c r="BW64" s="981"/>
      <c r="BX64" s="981"/>
      <c r="BY64" s="981"/>
      <c r="BZ64" s="981"/>
      <c r="CA64" s="981"/>
      <c r="CB64" s="981"/>
      <c r="CC64" s="981"/>
      <c r="CD64" s="981"/>
      <c r="CE64" s="981"/>
      <c r="CF64" s="981"/>
      <c r="CG64" s="1002"/>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224"/>
    </row>
    <row r="65" spans="1:131" ht="26.25" customHeight="1" thickBot="1" x14ac:dyDescent="0.2">
      <c r="A65" s="226" t="s">
        <v>429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80"/>
      <c r="BT65" s="981"/>
      <c r="BU65" s="981"/>
      <c r="BV65" s="981"/>
      <c r="BW65" s="981"/>
      <c r="BX65" s="981"/>
      <c r="BY65" s="981"/>
      <c r="BZ65" s="981"/>
      <c r="CA65" s="981"/>
      <c r="CB65" s="981"/>
      <c r="CC65" s="981"/>
      <c r="CD65" s="981"/>
      <c r="CE65" s="981"/>
      <c r="CF65" s="981"/>
      <c r="CG65" s="1002"/>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224"/>
    </row>
    <row r="66" spans="1:131" ht="26.25" customHeight="1" x14ac:dyDescent="0.15">
      <c r="A66" s="983" t="s">
        <v>430</v>
      </c>
      <c r="B66" s="984"/>
      <c r="C66" s="984"/>
      <c r="D66" s="984"/>
      <c r="E66" s="984"/>
      <c r="F66" s="984"/>
      <c r="G66" s="984"/>
      <c r="H66" s="984"/>
      <c r="I66" s="984"/>
      <c r="J66" s="984"/>
      <c r="K66" s="984"/>
      <c r="L66" s="984"/>
      <c r="M66" s="984"/>
      <c r="N66" s="984"/>
      <c r="O66" s="984"/>
      <c r="P66" s="985"/>
      <c r="Q66" s="989" t="s">
        <v>402</v>
      </c>
      <c r="R66" s="990"/>
      <c r="S66" s="990"/>
      <c r="T66" s="990"/>
      <c r="U66" s="991"/>
      <c r="V66" s="989" t="s">
        <v>431</v>
      </c>
      <c r="W66" s="990"/>
      <c r="X66" s="990"/>
      <c r="Y66" s="990"/>
      <c r="Z66" s="991"/>
      <c r="AA66" s="989" t="s">
        <v>432</v>
      </c>
      <c r="AB66" s="990"/>
      <c r="AC66" s="990"/>
      <c r="AD66" s="990"/>
      <c r="AE66" s="991"/>
      <c r="AF66" s="995" t="s">
        <v>405</v>
      </c>
      <c r="AG66" s="996"/>
      <c r="AH66" s="996"/>
      <c r="AI66" s="996"/>
      <c r="AJ66" s="997"/>
      <c r="AK66" s="989" t="s">
        <v>406</v>
      </c>
      <c r="AL66" s="984"/>
      <c r="AM66" s="984"/>
      <c r="AN66" s="984"/>
      <c r="AO66" s="985"/>
      <c r="AP66" s="989" t="s">
        <v>433</v>
      </c>
      <c r="AQ66" s="990"/>
      <c r="AR66" s="990"/>
      <c r="AS66" s="990"/>
      <c r="AT66" s="991"/>
      <c r="AU66" s="989" t="s">
        <v>434</v>
      </c>
      <c r="AV66" s="990"/>
      <c r="AW66" s="990"/>
      <c r="AX66" s="990"/>
      <c r="AY66" s="991"/>
      <c r="AZ66" s="989" t="s">
        <v>385</v>
      </c>
      <c r="BA66" s="990"/>
      <c r="BB66" s="990"/>
      <c r="BC66" s="990"/>
      <c r="BD66" s="1003"/>
      <c r="BE66" s="235"/>
      <c r="BF66" s="235"/>
      <c r="BG66" s="235"/>
      <c r="BH66" s="235"/>
      <c r="BI66" s="235"/>
      <c r="BJ66" s="235"/>
      <c r="BK66" s="235"/>
      <c r="BL66" s="235"/>
      <c r="BM66" s="235"/>
      <c r="BN66" s="235"/>
      <c r="BO66" s="235"/>
      <c r="BP66" s="235"/>
      <c r="BQ66" s="232">
        <v>60</v>
      </c>
      <c r="BR66" s="237"/>
      <c r="BS66" s="940"/>
      <c r="BT66" s="941"/>
      <c r="BU66" s="941"/>
      <c r="BV66" s="941"/>
      <c r="BW66" s="941"/>
      <c r="BX66" s="941"/>
      <c r="BY66" s="941"/>
      <c r="BZ66" s="941"/>
      <c r="CA66" s="941"/>
      <c r="CB66" s="941"/>
      <c r="CC66" s="941"/>
      <c r="CD66" s="941"/>
      <c r="CE66" s="941"/>
      <c r="CF66" s="941"/>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0"/>
      <c r="DW66" s="941"/>
      <c r="DX66" s="941"/>
      <c r="DY66" s="941"/>
      <c r="DZ66" s="942"/>
      <c r="EA66" s="224"/>
    </row>
    <row r="67" spans="1:131" ht="26.25" customHeight="1" thickBot="1" x14ac:dyDescent="0.2">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4"/>
      <c r="BE67" s="235"/>
      <c r="BF67" s="235"/>
      <c r="BG67" s="235"/>
      <c r="BH67" s="235"/>
      <c r="BI67" s="235"/>
      <c r="BJ67" s="235"/>
      <c r="BK67" s="235"/>
      <c r="BL67" s="235"/>
      <c r="BM67" s="235"/>
      <c r="BN67" s="235"/>
      <c r="BO67" s="235"/>
      <c r="BP67" s="235"/>
      <c r="BQ67" s="232">
        <v>61</v>
      </c>
      <c r="BR67" s="237"/>
      <c r="BS67" s="940"/>
      <c r="BT67" s="941"/>
      <c r="BU67" s="941"/>
      <c r="BV67" s="941"/>
      <c r="BW67" s="941"/>
      <c r="BX67" s="941"/>
      <c r="BY67" s="941"/>
      <c r="BZ67" s="941"/>
      <c r="CA67" s="941"/>
      <c r="CB67" s="941"/>
      <c r="CC67" s="941"/>
      <c r="CD67" s="941"/>
      <c r="CE67" s="941"/>
      <c r="CF67" s="941"/>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0"/>
      <c r="DW67" s="941"/>
      <c r="DX67" s="941"/>
      <c r="DY67" s="941"/>
      <c r="DZ67" s="942"/>
      <c r="EA67" s="224"/>
    </row>
    <row r="68" spans="1:131" ht="26.25" customHeight="1" thickTop="1" x14ac:dyDescent="0.15">
      <c r="A68" s="230">
        <v>1</v>
      </c>
      <c r="B68" s="973" t="s">
        <v>595</v>
      </c>
      <c r="C68" s="974"/>
      <c r="D68" s="974"/>
      <c r="E68" s="974"/>
      <c r="F68" s="974"/>
      <c r="G68" s="974"/>
      <c r="H68" s="974"/>
      <c r="I68" s="974"/>
      <c r="J68" s="974"/>
      <c r="K68" s="974"/>
      <c r="L68" s="974"/>
      <c r="M68" s="974"/>
      <c r="N68" s="974"/>
      <c r="O68" s="974"/>
      <c r="P68" s="975"/>
      <c r="Q68" s="976">
        <v>457</v>
      </c>
      <c r="R68" s="970"/>
      <c r="S68" s="970"/>
      <c r="T68" s="970"/>
      <c r="U68" s="970"/>
      <c r="V68" s="970">
        <v>401</v>
      </c>
      <c r="W68" s="970"/>
      <c r="X68" s="970"/>
      <c r="Y68" s="970"/>
      <c r="Z68" s="970"/>
      <c r="AA68" s="970">
        <v>57</v>
      </c>
      <c r="AB68" s="970"/>
      <c r="AC68" s="970"/>
      <c r="AD68" s="970"/>
      <c r="AE68" s="970"/>
      <c r="AF68" s="970">
        <v>57</v>
      </c>
      <c r="AG68" s="970"/>
      <c r="AH68" s="970"/>
      <c r="AI68" s="970"/>
      <c r="AJ68" s="970"/>
      <c r="AK68" s="970">
        <v>6</v>
      </c>
      <c r="AL68" s="970"/>
      <c r="AM68" s="970"/>
      <c r="AN68" s="970"/>
      <c r="AO68" s="970"/>
      <c r="AP68" s="970" t="s">
        <v>594</v>
      </c>
      <c r="AQ68" s="970"/>
      <c r="AR68" s="970"/>
      <c r="AS68" s="970"/>
      <c r="AT68" s="970"/>
      <c r="AU68" s="970" t="s">
        <v>594</v>
      </c>
      <c r="AV68" s="970"/>
      <c r="AW68" s="970"/>
      <c r="AX68" s="970"/>
      <c r="AY68" s="970"/>
      <c r="AZ68" s="971"/>
      <c r="BA68" s="971"/>
      <c r="BB68" s="971"/>
      <c r="BC68" s="971"/>
      <c r="BD68" s="972"/>
      <c r="BE68" s="235"/>
      <c r="BF68" s="235"/>
      <c r="BG68" s="235"/>
      <c r="BH68" s="235"/>
      <c r="BI68" s="235"/>
      <c r="BJ68" s="235"/>
      <c r="BK68" s="235"/>
      <c r="BL68" s="235"/>
      <c r="BM68" s="235"/>
      <c r="BN68" s="235"/>
      <c r="BO68" s="235"/>
      <c r="BP68" s="235"/>
      <c r="BQ68" s="232">
        <v>62</v>
      </c>
      <c r="BR68" s="237"/>
      <c r="BS68" s="940"/>
      <c r="BT68" s="941"/>
      <c r="BU68" s="941"/>
      <c r="BV68" s="941"/>
      <c r="BW68" s="941"/>
      <c r="BX68" s="941"/>
      <c r="BY68" s="941"/>
      <c r="BZ68" s="941"/>
      <c r="CA68" s="941"/>
      <c r="CB68" s="941"/>
      <c r="CC68" s="941"/>
      <c r="CD68" s="941"/>
      <c r="CE68" s="941"/>
      <c r="CF68" s="941"/>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0"/>
      <c r="DW68" s="941"/>
      <c r="DX68" s="941"/>
      <c r="DY68" s="941"/>
      <c r="DZ68" s="942"/>
      <c r="EA68" s="224"/>
    </row>
    <row r="69" spans="1:131" ht="26.25" customHeight="1" x14ac:dyDescent="0.15">
      <c r="A69" s="232">
        <v>2</v>
      </c>
      <c r="B69" s="713" t="s">
        <v>596</v>
      </c>
      <c r="C69" s="714"/>
      <c r="D69" s="714"/>
      <c r="E69" s="714"/>
      <c r="F69" s="714"/>
      <c r="G69" s="714"/>
      <c r="H69" s="714"/>
      <c r="I69" s="714"/>
      <c r="J69" s="714"/>
      <c r="K69" s="714"/>
      <c r="L69" s="714"/>
      <c r="M69" s="714"/>
      <c r="N69" s="714"/>
      <c r="O69" s="714"/>
      <c r="P69" s="715"/>
      <c r="Q69" s="969">
        <v>582</v>
      </c>
      <c r="R69" s="966"/>
      <c r="S69" s="966"/>
      <c r="T69" s="966"/>
      <c r="U69" s="966"/>
      <c r="V69" s="966">
        <v>582</v>
      </c>
      <c r="W69" s="966"/>
      <c r="X69" s="966"/>
      <c r="Y69" s="966"/>
      <c r="Z69" s="966"/>
      <c r="AA69" s="966" t="s">
        <v>619</v>
      </c>
      <c r="AB69" s="966"/>
      <c r="AC69" s="966"/>
      <c r="AD69" s="966"/>
      <c r="AE69" s="966"/>
      <c r="AF69" s="966" t="s">
        <v>619</v>
      </c>
      <c r="AG69" s="966"/>
      <c r="AH69" s="966"/>
      <c r="AI69" s="966"/>
      <c r="AJ69" s="966"/>
      <c r="AK69" s="966">
        <v>29</v>
      </c>
      <c r="AL69" s="966"/>
      <c r="AM69" s="966"/>
      <c r="AN69" s="966"/>
      <c r="AO69" s="966"/>
      <c r="AP69" s="966" t="s">
        <v>594</v>
      </c>
      <c r="AQ69" s="966"/>
      <c r="AR69" s="966"/>
      <c r="AS69" s="966"/>
      <c r="AT69" s="966"/>
      <c r="AU69" s="966" t="s">
        <v>594</v>
      </c>
      <c r="AV69" s="966"/>
      <c r="AW69" s="966"/>
      <c r="AX69" s="966"/>
      <c r="AY69" s="966"/>
      <c r="AZ69" s="967"/>
      <c r="BA69" s="967"/>
      <c r="BB69" s="967"/>
      <c r="BC69" s="967"/>
      <c r="BD69" s="968"/>
      <c r="BE69" s="235"/>
      <c r="BF69" s="235"/>
      <c r="BG69" s="235"/>
      <c r="BH69" s="235"/>
      <c r="BI69" s="235"/>
      <c r="BJ69" s="235"/>
      <c r="BK69" s="235"/>
      <c r="BL69" s="235"/>
      <c r="BM69" s="235"/>
      <c r="BN69" s="235"/>
      <c r="BO69" s="235"/>
      <c r="BP69" s="235"/>
      <c r="BQ69" s="232">
        <v>63</v>
      </c>
      <c r="BR69" s="237"/>
      <c r="BS69" s="940"/>
      <c r="BT69" s="941"/>
      <c r="BU69" s="941"/>
      <c r="BV69" s="941"/>
      <c r="BW69" s="941"/>
      <c r="BX69" s="941"/>
      <c r="BY69" s="941"/>
      <c r="BZ69" s="941"/>
      <c r="CA69" s="941"/>
      <c r="CB69" s="941"/>
      <c r="CC69" s="941"/>
      <c r="CD69" s="941"/>
      <c r="CE69" s="941"/>
      <c r="CF69" s="941"/>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0"/>
      <c r="DW69" s="941"/>
      <c r="DX69" s="941"/>
      <c r="DY69" s="941"/>
      <c r="DZ69" s="942"/>
      <c r="EA69" s="224"/>
    </row>
    <row r="70" spans="1:131" ht="26.25" customHeight="1" x14ac:dyDescent="0.15">
      <c r="A70" s="232">
        <v>3</v>
      </c>
      <c r="B70" s="713" t="s">
        <v>618</v>
      </c>
      <c r="C70" s="714"/>
      <c r="D70" s="714"/>
      <c r="E70" s="714"/>
      <c r="F70" s="714"/>
      <c r="G70" s="714"/>
      <c r="H70" s="714"/>
      <c r="I70" s="714"/>
      <c r="J70" s="714"/>
      <c r="K70" s="714"/>
      <c r="L70" s="714"/>
      <c r="M70" s="714"/>
      <c r="N70" s="714"/>
      <c r="O70" s="714"/>
      <c r="P70" s="715"/>
      <c r="Q70" s="969">
        <v>869</v>
      </c>
      <c r="R70" s="966"/>
      <c r="S70" s="966"/>
      <c r="T70" s="966"/>
      <c r="U70" s="966"/>
      <c r="V70" s="966">
        <v>747</v>
      </c>
      <c r="W70" s="966"/>
      <c r="X70" s="966"/>
      <c r="Y70" s="966"/>
      <c r="Z70" s="966"/>
      <c r="AA70" s="966">
        <v>122</v>
      </c>
      <c r="AB70" s="966"/>
      <c r="AC70" s="966"/>
      <c r="AD70" s="966"/>
      <c r="AE70" s="966"/>
      <c r="AF70" s="966">
        <v>122</v>
      </c>
      <c r="AG70" s="966"/>
      <c r="AH70" s="966"/>
      <c r="AI70" s="966"/>
      <c r="AJ70" s="966"/>
      <c r="AK70" s="966">
        <v>40</v>
      </c>
      <c r="AL70" s="966"/>
      <c r="AM70" s="966"/>
      <c r="AN70" s="966"/>
      <c r="AO70" s="966"/>
      <c r="AP70" s="966">
        <v>2151</v>
      </c>
      <c r="AQ70" s="966"/>
      <c r="AR70" s="966"/>
      <c r="AS70" s="966"/>
      <c r="AT70" s="966"/>
      <c r="AU70" s="966">
        <v>90</v>
      </c>
      <c r="AV70" s="966"/>
      <c r="AW70" s="966"/>
      <c r="AX70" s="966"/>
      <c r="AY70" s="966"/>
      <c r="AZ70" s="967"/>
      <c r="BA70" s="967"/>
      <c r="BB70" s="967"/>
      <c r="BC70" s="967"/>
      <c r="BD70" s="968"/>
      <c r="BE70" s="235"/>
      <c r="BF70" s="235"/>
      <c r="BG70" s="235"/>
      <c r="BH70" s="235"/>
      <c r="BI70" s="235"/>
      <c r="BJ70" s="235"/>
      <c r="BK70" s="235"/>
      <c r="BL70" s="235"/>
      <c r="BM70" s="235"/>
      <c r="BN70" s="235"/>
      <c r="BO70" s="235"/>
      <c r="BP70" s="235"/>
      <c r="BQ70" s="232">
        <v>64</v>
      </c>
      <c r="BR70" s="237"/>
      <c r="BS70" s="940"/>
      <c r="BT70" s="941"/>
      <c r="BU70" s="941"/>
      <c r="BV70" s="941"/>
      <c r="BW70" s="941"/>
      <c r="BX70" s="941"/>
      <c r="BY70" s="941"/>
      <c r="BZ70" s="941"/>
      <c r="CA70" s="941"/>
      <c r="CB70" s="941"/>
      <c r="CC70" s="941"/>
      <c r="CD70" s="941"/>
      <c r="CE70" s="941"/>
      <c r="CF70" s="941"/>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0"/>
      <c r="DW70" s="941"/>
      <c r="DX70" s="941"/>
      <c r="DY70" s="941"/>
      <c r="DZ70" s="942"/>
      <c r="EA70" s="224"/>
    </row>
    <row r="71" spans="1:131" ht="26.25" customHeight="1" x14ac:dyDescent="0.15">
      <c r="A71" s="232">
        <v>4</v>
      </c>
      <c r="B71" s="713" t="s">
        <v>597</v>
      </c>
      <c r="C71" s="714"/>
      <c r="D71" s="714"/>
      <c r="E71" s="714"/>
      <c r="F71" s="714"/>
      <c r="G71" s="714"/>
      <c r="H71" s="714"/>
      <c r="I71" s="714"/>
      <c r="J71" s="714"/>
      <c r="K71" s="714"/>
      <c r="L71" s="714"/>
      <c r="M71" s="714"/>
      <c r="N71" s="714"/>
      <c r="O71" s="714"/>
      <c r="P71" s="715"/>
      <c r="Q71" s="712">
        <v>8365</v>
      </c>
      <c r="R71" s="710"/>
      <c r="S71" s="710"/>
      <c r="T71" s="710"/>
      <c r="U71" s="711"/>
      <c r="V71" s="709">
        <v>7823</v>
      </c>
      <c r="W71" s="710"/>
      <c r="X71" s="710"/>
      <c r="Y71" s="710"/>
      <c r="Z71" s="711"/>
      <c r="AA71" s="709">
        <v>542</v>
      </c>
      <c r="AB71" s="710"/>
      <c r="AC71" s="710"/>
      <c r="AD71" s="710"/>
      <c r="AE71" s="711"/>
      <c r="AF71" s="709">
        <v>542</v>
      </c>
      <c r="AG71" s="710"/>
      <c r="AH71" s="710"/>
      <c r="AI71" s="710"/>
      <c r="AJ71" s="711"/>
      <c r="AK71" s="709">
        <v>3700</v>
      </c>
      <c r="AL71" s="710"/>
      <c r="AM71" s="710"/>
      <c r="AN71" s="710"/>
      <c r="AO71" s="711"/>
      <c r="AP71" s="709" t="s">
        <v>594</v>
      </c>
      <c r="AQ71" s="710"/>
      <c r="AR71" s="710"/>
      <c r="AS71" s="710"/>
      <c r="AT71" s="711"/>
      <c r="AU71" s="709" t="s">
        <v>594</v>
      </c>
      <c r="AV71" s="710"/>
      <c r="AW71" s="710"/>
      <c r="AX71" s="710"/>
      <c r="AY71" s="711"/>
      <c r="AZ71" s="967"/>
      <c r="BA71" s="967"/>
      <c r="BB71" s="967"/>
      <c r="BC71" s="967"/>
      <c r="BD71" s="968"/>
      <c r="BE71" s="235"/>
      <c r="BF71" s="235"/>
      <c r="BG71" s="235"/>
      <c r="BH71" s="235"/>
      <c r="BI71" s="235"/>
      <c r="BJ71" s="235"/>
      <c r="BK71" s="235"/>
      <c r="BL71" s="235"/>
      <c r="BM71" s="235"/>
      <c r="BN71" s="235"/>
      <c r="BO71" s="235"/>
      <c r="BP71" s="235"/>
      <c r="BQ71" s="232">
        <v>65</v>
      </c>
      <c r="BR71" s="237"/>
      <c r="BS71" s="940"/>
      <c r="BT71" s="941"/>
      <c r="BU71" s="941"/>
      <c r="BV71" s="941"/>
      <c r="BW71" s="941"/>
      <c r="BX71" s="941"/>
      <c r="BY71" s="941"/>
      <c r="BZ71" s="941"/>
      <c r="CA71" s="941"/>
      <c r="CB71" s="941"/>
      <c r="CC71" s="941"/>
      <c r="CD71" s="941"/>
      <c r="CE71" s="941"/>
      <c r="CF71" s="941"/>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0"/>
      <c r="DW71" s="941"/>
      <c r="DX71" s="941"/>
      <c r="DY71" s="941"/>
      <c r="DZ71" s="942"/>
      <c r="EA71" s="224"/>
    </row>
    <row r="72" spans="1:131" ht="26.25" customHeight="1" x14ac:dyDescent="0.15">
      <c r="A72" s="232">
        <v>5</v>
      </c>
      <c r="B72" s="713" t="s">
        <v>598</v>
      </c>
      <c r="C72" s="714"/>
      <c r="D72" s="714"/>
      <c r="E72" s="714"/>
      <c r="F72" s="714"/>
      <c r="G72" s="714"/>
      <c r="H72" s="714"/>
      <c r="I72" s="714"/>
      <c r="J72" s="714"/>
      <c r="K72" s="714"/>
      <c r="L72" s="714"/>
      <c r="M72" s="714"/>
      <c r="N72" s="714"/>
      <c r="O72" s="714"/>
      <c r="P72" s="715"/>
      <c r="Q72" s="712">
        <v>544</v>
      </c>
      <c r="R72" s="710"/>
      <c r="S72" s="710"/>
      <c r="T72" s="710"/>
      <c r="U72" s="711"/>
      <c r="V72" s="709">
        <v>542</v>
      </c>
      <c r="W72" s="710"/>
      <c r="X72" s="710"/>
      <c r="Y72" s="710"/>
      <c r="Z72" s="711"/>
      <c r="AA72" s="709">
        <v>2</v>
      </c>
      <c r="AB72" s="710"/>
      <c r="AC72" s="710"/>
      <c r="AD72" s="710"/>
      <c r="AE72" s="711"/>
      <c r="AF72" s="709">
        <v>2</v>
      </c>
      <c r="AG72" s="710"/>
      <c r="AH72" s="710"/>
      <c r="AI72" s="710"/>
      <c r="AJ72" s="711"/>
      <c r="AK72" s="709" t="s">
        <v>594</v>
      </c>
      <c r="AL72" s="710"/>
      <c r="AM72" s="710"/>
      <c r="AN72" s="710"/>
      <c r="AO72" s="711"/>
      <c r="AP72" s="709" t="s">
        <v>594</v>
      </c>
      <c r="AQ72" s="710"/>
      <c r="AR72" s="710"/>
      <c r="AS72" s="710"/>
      <c r="AT72" s="711"/>
      <c r="AU72" s="709" t="s">
        <v>594</v>
      </c>
      <c r="AV72" s="710"/>
      <c r="AW72" s="710"/>
      <c r="AX72" s="710"/>
      <c r="AY72" s="711"/>
      <c r="AZ72" s="967"/>
      <c r="BA72" s="967"/>
      <c r="BB72" s="967"/>
      <c r="BC72" s="967"/>
      <c r="BD72" s="968"/>
      <c r="BE72" s="235"/>
      <c r="BF72" s="235"/>
      <c r="BG72" s="235"/>
      <c r="BH72" s="235"/>
      <c r="BI72" s="235"/>
      <c r="BJ72" s="235"/>
      <c r="BK72" s="235"/>
      <c r="BL72" s="235"/>
      <c r="BM72" s="235"/>
      <c r="BN72" s="235"/>
      <c r="BO72" s="235"/>
      <c r="BP72" s="235"/>
      <c r="BQ72" s="232">
        <v>66</v>
      </c>
      <c r="BR72" s="237"/>
      <c r="BS72" s="940"/>
      <c r="BT72" s="941"/>
      <c r="BU72" s="941"/>
      <c r="BV72" s="941"/>
      <c r="BW72" s="941"/>
      <c r="BX72" s="941"/>
      <c r="BY72" s="941"/>
      <c r="BZ72" s="941"/>
      <c r="CA72" s="941"/>
      <c r="CB72" s="941"/>
      <c r="CC72" s="941"/>
      <c r="CD72" s="941"/>
      <c r="CE72" s="941"/>
      <c r="CF72" s="941"/>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0"/>
      <c r="DW72" s="941"/>
      <c r="DX72" s="941"/>
      <c r="DY72" s="941"/>
      <c r="DZ72" s="942"/>
      <c r="EA72" s="224"/>
    </row>
    <row r="73" spans="1:131" ht="26.25" customHeight="1" x14ac:dyDescent="0.15">
      <c r="A73" s="232">
        <v>6</v>
      </c>
      <c r="B73" s="713" t="s">
        <v>599</v>
      </c>
      <c r="C73" s="714"/>
      <c r="D73" s="714"/>
      <c r="E73" s="714"/>
      <c r="F73" s="714"/>
      <c r="G73" s="714"/>
      <c r="H73" s="714"/>
      <c r="I73" s="714"/>
      <c r="J73" s="714"/>
      <c r="K73" s="714"/>
      <c r="L73" s="714"/>
      <c r="M73" s="714"/>
      <c r="N73" s="714"/>
      <c r="O73" s="714"/>
      <c r="P73" s="715"/>
      <c r="Q73" s="712">
        <v>21</v>
      </c>
      <c r="R73" s="710"/>
      <c r="S73" s="710"/>
      <c r="T73" s="710"/>
      <c r="U73" s="711"/>
      <c r="V73" s="709">
        <v>18</v>
      </c>
      <c r="W73" s="710"/>
      <c r="X73" s="710"/>
      <c r="Y73" s="710"/>
      <c r="Z73" s="711"/>
      <c r="AA73" s="709">
        <v>2</v>
      </c>
      <c r="AB73" s="710"/>
      <c r="AC73" s="710"/>
      <c r="AD73" s="710"/>
      <c r="AE73" s="711"/>
      <c r="AF73" s="709">
        <v>2</v>
      </c>
      <c r="AG73" s="710"/>
      <c r="AH73" s="710"/>
      <c r="AI73" s="710"/>
      <c r="AJ73" s="711"/>
      <c r="AK73" s="709">
        <v>1</v>
      </c>
      <c r="AL73" s="710"/>
      <c r="AM73" s="710"/>
      <c r="AN73" s="710"/>
      <c r="AO73" s="711"/>
      <c r="AP73" s="709" t="s">
        <v>594</v>
      </c>
      <c r="AQ73" s="710"/>
      <c r="AR73" s="710"/>
      <c r="AS73" s="710"/>
      <c r="AT73" s="711"/>
      <c r="AU73" s="709" t="s">
        <v>594</v>
      </c>
      <c r="AV73" s="710"/>
      <c r="AW73" s="710"/>
      <c r="AX73" s="710"/>
      <c r="AY73" s="711"/>
      <c r="AZ73" s="967"/>
      <c r="BA73" s="967"/>
      <c r="BB73" s="967"/>
      <c r="BC73" s="967"/>
      <c r="BD73" s="968"/>
      <c r="BE73" s="235"/>
      <c r="BF73" s="235"/>
      <c r="BG73" s="235"/>
      <c r="BH73" s="235"/>
      <c r="BI73" s="235"/>
      <c r="BJ73" s="235"/>
      <c r="BK73" s="235"/>
      <c r="BL73" s="235"/>
      <c r="BM73" s="235"/>
      <c r="BN73" s="235"/>
      <c r="BO73" s="235"/>
      <c r="BP73" s="235"/>
      <c r="BQ73" s="232">
        <v>67</v>
      </c>
      <c r="BR73" s="237"/>
      <c r="BS73" s="940"/>
      <c r="BT73" s="941"/>
      <c r="BU73" s="941"/>
      <c r="BV73" s="941"/>
      <c r="BW73" s="941"/>
      <c r="BX73" s="941"/>
      <c r="BY73" s="941"/>
      <c r="BZ73" s="941"/>
      <c r="CA73" s="941"/>
      <c r="CB73" s="941"/>
      <c r="CC73" s="941"/>
      <c r="CD73" s="941"/>
      <c r="CE73" s="941"/>
      <c r="CF73" s="941"/>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0"/>
      <c r="DW73" s="941"/>
      <c r="DX73" s="941"/>
      <c r="DY73" s="941"/>
      <c r="DZ73" s="942"/>
      <c r="EA73" s="224"/>
    </row>
    <row r="74" spans="1:131" ht="26.25" customHeight="1" x14ac:dyDescent="0.15">
      <c r="A74" s="232">
        <v>7</v>
      </c>
      <c r="B74" s="713" t="s">
        <v>600</v>
      </c>
      <c r="C74" s="714"/>
      <c r="D74" s="714"/>
      <c r="E74" s="714"/>
      <c r="F74" s="714"/>
      <c r="G74" s="714"/>
      <c r="H74" s="714"/>
      <c r="I74" s="714"/>
      <c r="J74" s="714"/>
      <c r="K74" s="714"/>
      <c r="L74" s="714"/>
      <c r="M74" s="714"/>
      <c r="N74" s="714"/>
      <c r="O74" s="714"/>
      <c r="P74" s="715"/>
      <c r="Q74" s="712">
        <v>32</v>
      </c>
      <c r="R74" s="710"/>
      <c r="S74" s="710"/>
      <c r="T74" s="710"/>
      <c r="U74" s="711"/>
      <c r="V74" s="709">
        <v>31</v>
      </c>
      <c r="W74" s="710"/>
      <c r="X74" s="710"/>
      <c r="Y74" s="710"/>
      <c r="Z74" s="711"/>
      <c r="AA74" s="709">
        <v>2</v>
      </c>
      <c r="AB74" s="710"/>
      <c r="AC74" s="710"/>
      <c r="AD74" s="710"/>
      <c r="AE74" s="711"/>
      <c r="AF74" s="709">
        <v>2</v>
      </c>
      <c r="AG74" s="710"/>
      <c r="AH74" s="710"/>
      <c r="AI74" s="710"/>
      <c r="AJ74" s="711"/>
      <c r="AK74" s="709">
        <v>5</v>
      </c>
      <c r="AL74" s="710"/>
      <c r="AM74" s="710"/>
      <c r="AN74" s="710"/>
      <c r="AO74" s="711"/>
      <c r="AP74" s="709" t="s">
        <v>594</v>
      </c>
      <c r="AQ74" s="710"/>
      <c r="AR74" s="710"/>
      <c r="AS74" s="710"/>
      <c r="AT74" s="711"/>
      <c r="AU74" s="709" t="s">
        <v>594</v>
      </c>
      <c r="AV74" s="710"/>
      <c r="AW74" s="710"/>
      <c r="AX74" s="710"/>
      <c r="AY74" s="711"/>
      <c r="AZ74" s="967"/>
      <c r="BA74" s="967"/>
      <c r="BB74" s="967"/>
      <c r="BC74" s="967"/>
      <c r="BD74" s="968"/>
      <c r="BE74" s="235"/>
      <c r="BF74" s="235"/>
      <c r="BG74" s="235"/>
      <c r="BH74" s="235"/>
      <c r="BI74" s="235"/>
      <c r="BJ74" s="235"/>
      <c r="BK74" s="235"/>
      <c r="BL74" s="235"/>
      <c r="BM74" s="235"/>
      <c r="BN74" s="235"/>
      <c r="BO74" s="235"/>
      <c r="BP74" s="235"/>
      <c r="BQ74" s="232">
        <v>68</v>
      </c>
      <c r="BR74" s="237"/>
      <c r="BS74" s="940"/>
      <c r="BT74" s="941"/>
      <c r="BU74" s="941"/>
      <c r="BV74" s="941"/>
      <c r="BW74" s="941"/>
      <c r="BX74" s="941"/>
      <c r="BY74" s="941"/>
      <c r="BZ74" s="941"/>
      <c r="CA74" s="941"/>
      <c r="CB74" s="941"/>
      <c r="CC74" s="941"/>
      <c r="CD74" s="941"/>
      <c r="CE74" s="941"/>
      <c r="CF74" s="941"/>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0"/>
      <c r="DW74" s="941"/>
      <c r="DX74" s="941"/>
      <c r="DY74" s="941"/>
      <c r="DZ74" s="942"/>
      <c r="EA74" s="224"/>
    </row>
    <row r="75" spans="1:131" ht="26.25" customHeight="1" x14ac:dyDescent="0.15">
      <c r="A75" s="232">
        <v>8</v>
      </c>
      <c r="B75" s="713" t="s">
        <v>605</v>
      </c>
      <c r="C75" s="714"/>
      <c r="D75" s="714"/>
      <c r="E75" s="714"/>
      <c r="F75" s="714"/>
      <c r="G75" s="714"/>
      <c r="H75" s="714"/>
      <c r="I75" s="714"/>
      <c r="J75" s="714"/>
      <c r="K75" s="714"/>
      <c r="L75" s="714"/>
      <c r="M75" s="714"/>
      <c r="N75" s="714"/>
      <c r="O75" s="714"/>
      <c r="P75" s="715"/>
      <c r="Q75" s="712">
        <v>1</v>
      </c>
      <c r="R75" s="710"/>
      <c r="S75" s="710"/>
      <c r="T75" s="710"/>
      <c r="U75" s="711"/>
      <c r="V75" s="709">
        <v>0</v>
      </c>
      <c r="W75" s="710"/>
      <c r="X75" s="710"/>
      <c r="Y75" s="710"/>
      <c r="Z75" s="711"/>
      <c r="AA75" s="709">
        <v>0</v>
      </c>
      <c r="AB75" s="710"/>
      <c r="AC75" s="710"/>
      <c r="AD75" s="710"/>
      <c r="AE75" s="711"/>
      <c r="AF75" s="709">
        <v>0</v>
      </c>
      <c r="AG75" s="710"/>
      <c r="AH75" s="710"/>
      <c r="AI75" s="710"/>
      <c r="AJ75" s="711"/>
      <c r="AK75" s="709" t="s">
        <v>594</v>
      </c>
      <c r="AL75" s="710"/>
      <c r="AM75" s="710"/>
      <c r="AN75" s="710"/>
      <c r="AO75" s="711"/>
      <c r="AP75" s="709" t="s">
        <v>594</v>
      </c>
      <c r="AQ75" s="710"/>
      <c r="AR75" s="710"/>
      <c r="AS75" s="710"/>
      <c r="AT75" s="711"/>
      <c r="AU75" s="709" t="s">
        <v>594</v>
      </c>
      <c r="AV75" s="710"/>
      <c r="AW75" s="710"/>
      <c r="AX75" s="710"/>
      <c r="AY75" s="711"/>
      <c r="AZ75" s="967"/>
      <c r="BA75" s="967"/>
      <c r="BB75" s="967"/>
      <c r="BC75" s="967"/>
      <c r="BD75" s="968"/>
      <c r="BE75" s="235"/>
      <c r="BF75" s="235"/>
      <c r="BG75" s="235"/>
      <c r="BH75" s="235"/>
      <c r="BI75" s="235"/>
      <c r="BJ75" s="235"/>
      <c r="BK75" s="235"/>
      <c r="BL75" s="235"/>
      <c r="BM75" s="235"/>
      <c r="BN75" s="235"/>
      <c r="BO75" s="235"/>
      <c r="BP75" s="235"/>
      <c r="BQ75" s="232">
        <v>69</v>
      </c>
      <c r="BR75" s="237"/>
      <c r="BS75" s="940"/>
      <c r="BT75" s="941"/>
      <c r="BU75" s="941"/>
      <c r="BV75" s="941"/>
      <c r="BW75" s="941"/>
      <c r="BX75" s="941"/>
      <c r="BY75" s="941"/>
      <c r="BZ75" s="941"/>
      <c r="CA75" s="941"/>
      <c r="CB75" s="941"/>
      <c r="CC75" s="941"/>
      <c r="CD75" s="941"/>
      <c r="CE75" s="941"/>
      <c r="CF75" s="941"/>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0"/>
      <c r="DW75" s="941"/>
      <c r="DX75" s="941"/>
      <c r="DY75" s="941"/>
      <c r="DZ75" s="942"/>
      <c r="EA75" s="224"/>
    </row>
    <row r="76" spans="1:131" ht="26.25" customHeight="1" x14ac:dyDescent="0.15">
      <c r="A76" s="232">
        <v>9</v>
      </c>
      <c r="B76" s="713" t="s">
        <v>601</v>
      </c>
      <c r="C76" s="714"/>
      <c r="D76" s="714"/>
      <c r="E76" s="714"/>
      <c r="F76" s="714"/>
      <c r="G76" s="714"/>
      <c r="H76" s="714"/>
      <c r="I76" s="714"/>
      <c r="J76" s="714"/>
      <c r="K76" s="714"/>
      <c r="L76" s="714"/>
      <c r="M76" s="714"/>
      <c r="N76" s="714"/>
      <c r="O76" s="714"/>
      <c r="P76" s="715"/>
      <c r="Q76" s="712">
        <v>88</v>
      </c>
      <c r="R76" s="710"/>
      <c r="S76" s="710"/>
      <c r="T76" s="710"/>
      <c r="U76" s="711"/>
      <c r="V76" s="709">
        <v>88</v>
      </c>
      <c r="W76" s="710"/>
      <c r="X76" s="710"/>
      <c r="Y76" s="710"/>
      <c r="Z76" s="711"/>
      <c r="AA76" s="709" t="s">
        <v>619</v>
      </c>
      <c r="AB76" s="710"/>
      <c r="AC76" s="710"/>
      <c r="AD76" s="710"/>
      <c r="AE76" s="711"/>
      <c r="AF76" s="709" t="s">
        <v>619</v>
      </c>
      <c r="AG76" s="710"/>
      <c r="AH76" s="710"/>
      <c r="AI76" s="710"/>
      <c r="AJ76" s="711"/>
      <c r="AK76" s="709">
        <v>50</v>
      </c>
      <c r="AL76" s="710"/>
      <c r="AM76" s="710"/>
      <c r="AN76" s="710"/>
      <c r="AO76" s="711"/>
      <c r="AP76" s="709" t="s">
        <v>594</v>
      </c>
      <c r="AQ76" s="710"/>
      <c r="AR76" s="710"/>
      <c r="AS76" s="710"/>
      <c r="AT76" s="711"/>
      <c r="AU76" s="709" t="s">
        <v>594</v>
      </c>
      <c r="AV76" s="710"/>
      <c r="AW76" s="710"/>
      <c r="AX76" s="710"/>
      <c r="AY76" s="711"/>
      <c r="AZ76" s="967"/>
      <c r="BA76" s="967"/>
      <c r="BB76" s="967"/>
      <c r="BC76" s="967"/>
      <c r="BD76" s="968"/>
      <c r="BE76" s="235"/>
      <c r="BF76" s="235"/>
      <c r="BG76" s="235"/>
      <c r="BH76" s="235"/>
      <c r="BI76" s="235"/>
      <c r="BJ76" s="235"/>
      <c r="BK76" s="235"/>
      <c r="BL76" s="235"/>
      <c r="BM76" s="235"/>
      <c r="BN76" s="235"/>
      <c r="BO76" s="235"/>
      <c r="BP76" s="235"/>
      <c r="BQ76" s="232">
        <v>70</v>
      </c>
      <c r="BR76" s="237"/>
      <c r="BS76" s="940"/>
      <c r="BT76" s="941"/>
      <c r="BU76" s="941"/>
      <c r="BV76" s="941"/>
      <c r="BW76" s="941"/>
      <c r="BX76" s="941"/>
      <c r="BY76" s="941"/>
      <c r="BZ76" s="941"/>
      <c r="CA76" s="941"/>
      <c r="CB76" s="941"/>
      <c r="CC76" s="941"/>
      <c r="CD76" s="941"/>
      <c r="CE76" s="941"/>
      <c r="CF76" s="941"/>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0"/>
      <c r="DW76" s="941"/>
      <c r="DX76" s="941"/>
      <c r="DY76" s="941"/>
      <c r="DZ76" s="942"/>
      <c r="EA76" s="224"/>
    </row>
    <row r="77" spans="1:131" ht="26.25" customHeight="1" x14ac:dyDescent="0.15">
      <c r="A77" s="232">
        <v>10</v>
      </c>
      <c r="B77" s="713" t="s">
        <v>602</v>
      </c>
      <c r="C77" s="714"/>
      <c r="D77" s="714"/>
      <c r="E77" s="714"/>
      <c r="F77" s="714"/>
      <c r="G77" s="714"/>
      <c r="H77" s="714"/>
      <c r="I77" s="714"/>
      <c r="J77" s="714"/>
      <c r="K77" s="714"/>
      <c r="L77" s="714"/>
      <c r="M77" s="714"/>
      <c r="N77" s="714"/>
      <c r="O77" s="714"/>
      <c r="P77" s="715"/>
      <c r="Q77" s="712">
        <v>161</v>
      </c>
      <c r="R77" s="710"/>
      <c r="S77" s="710"/>
      <c r="T77" s="710"/>
      <c r="U77" s="711"/>
      <c r="V77" s="709">
        <v>99</v>
      </c>
      <c r="W77" s="710"/>
      <c r="X77" s="710"/>
      <c r="Y77" s="710"/>
      <c r="Z77" s="711"/>
      <c r="AA77" s="709">
        <v>62</v>
      </c>
      <c r="AB77" s="710"/>
      <c r="AC77" s="710"/>
      <c r="AD77" s="710"/>
      <c r="AE77" s="711"/>
      <c r="AF77" s="709">
        <v>62</v>
      </c>
      <c r="AG77" s="710"/>
      <c r="AH77" s="710"/>
      <c r="AI77" s="710"/>
      <c r="AJ77" s="711"/>
      <c r="AK77" s="709" t="s">
        <v>594</v>
      </c>
      <c r="AL77" s="710"/>
      <c r="AM77" s="710"/>
      <c r="AN77" s="710"/>
      <c r="AO77" s="711"/>
      <c r="AP77" s="709" t="s">
        <v>594</v>
      </c>
      <c r="AQ77" s="710"/>
      <c r="AR77" s="710"/>
      <c r="AS77" s="710"/>
      <c r="AT77" s="711"/>
      <c r="AU77" s="709" t="s">
        <v>594</v>
      </c>
      <c r="AV77" s="710"/>
      <c r="AW77" s="710"/>
      <c r="AX77" s="710"/>
      <c r="AY77" s="711"/>
      <c r="AZ77" s="967"/>
      <c r="BA77" s="967"/>
      <c r="BB77" s="967"/>
      <c r="BC77" s="967"/>
      <c r="BD77" s="968"/>
      <c r="BE77" s="235"/>
      <c r="BF77" s="235"/>
      <c r="BG77" s="235"/>
      <c r="BH77" s="235"/>
      <c r="BI77" s="235"/>
      <c r="BJ77" s="235"/>
      <c r="BK77" s="235"/>
      <c r="BL77" s="235"/>
      <c r="BM77" s="235"/>
      <c r="BN77" s="235"/>
      <c r="BO77" s="235"/>
      <c r="BP77" s="235"/>
      <c r="BQ77" s="232">
        <v>71</v>
      </c>
      <c r="BR77" s="237"/>
      <c r="BS77" s="940"/>
      <c r="BT77" s="941"/>
      <c r="BU77" s="941"/>
      <c r="BV77" s="941"/>
      <c r="BW77" s="941"/>
      <c r="BX77" s="941"/>
      <c r="BY77" s="941"/>
      <c r="BZ77" s="941"/>
      <c r="CA77" s="941"/>
      <c r="CB77" s="941"/>
      <c r="CC77" s="941"/>
      <c r="CD77" s="941"/>
      <c r="CE77" s="941"/>
      <c r="CF77" s="941"/>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0"/>
      <c r="DW77" s="941"/>
      <c r="DX77" s="941"/>
      <c r="DY77" s="941"/>
      <c r="DZ77" s="942"/>
      <c r="EA77" s="224"/>
    </row>
    <row r="78" spans="1:131" ht="26.25" customHeight="1" x14ac:dyDescent="0.15">
      <c r="A78" s="232">
        <v>11</v>
      </c>
      <c r="B78" s="713" t="s">
        <v>603</v>
      </c>
      <c r="C78" s="714"/>
      <c r="D78" s="714"/>
      <c r="E78" s="714"/>
      <c r="F78" s="714"/>
      <c r="G78" s="714"/>
      <c r="H78" s="714"/>
      <c r="I78" s="714"/>
      <c r="J78" s="714"/>
      <c r="K78" s="714"/>
      <c r="L78" s="714"/>
      <c r="M78" s="714"/>
      <c r="N78" s="714"/>
      <c r="O78" s="714"/>
      <c r="P78" s="715"/>
      <c r="Q78" s="712">
        <v>86</v>
      </c>
      <c r="R78" s="710"/>
      <c r="S78" s="710"/>
      <c r="T78" s="710"/>
      <c r="U78" s="711"/>
      <c r="V78" s="709">
        <v>68</v>
      </c>
      <c r="W78" s="710"/>
      <c r="X78" s="710"/>
      <c r="Y78" s="710"/>
      <c r="Z78" s="711"/>
      <c r="AA78" s="709">
        <v>18</v>
      </c>
      <c r="AB78" s="710"/>
      <c r="AC78" s="710"/>
      <c r="AD78" s="710"/>
      <c r="AE78" s="711"/>
      <c r="AF78" s="709">
        <v>18</v>
      </c>
      <c r="AG78" s="710"/>
      <c r="AH78" s="710"/>
      <c r="AI78" s="710"/>
      <c r="AJ78" s="711"/>
      <c r="AK78" s="709" t="s">
        <v>594</v>
      </c>
      <c r="AL78" s="710"/>
      <c r="AM78" s="710"/>
      <c r="AN78" s="710"/>
      <c r="AO78" s="711"/>
      <c r="AP78" s="709" t="s">
        <v>594</v>
      </c>
      <c r="AQ78" s="710"/>
      <c r="AR78" s="710"/>
      <c r="AS78" s="710"/>
      <c r="AT78" s="711"/>
      <c r="AU78" s="709" t="s">
        <v>594</v>
      </c>
      <c r="AV78" s="710"/>
      <c r="AW78" s="710"/>
      <c r="AX78" s="710"/>
      <c r="AY78" s="711"/>
      <c r="AZ78" s="967"/>
      <c r="BA78" s="967"/>
      <c r="BB78" s="967"/>
      <c r="BC78" s="967"/>
      <c r="BD78" s="968"/>
      <c r="BE78" s="235"/>
      <c r="BF78" s="235"/>
      <c r="BG78" s="235"/>
      <c r="BH78" s="235"/>
      <c r="BI78" s="235"/>
      <c r="BJ78" s="224"/>
      <c r="BK78" s="224"/>
      <c r="BL78" s="224"/>
      <c r="BM78" s="224"/>
      <c r="BN78" s="224"/>
      <c r="BO78" s="235"/>
      <c r="BP78" s="235"/>
      <c r="BQ78" s="232">
        <v>72</v>
      </c>
      <c r="BR78" s="237"/>
      <c r="BS78" s="940"/>
      <c r="BT78" s="941"/>
      <c r="BU78" s="941"/>
      <c r="BV78" s="941"/>
      <c r="BW78" s="941"/>
      <c r="BX78" s="941"/>
      <c r="BY78" s="941"/>
      <c r="BZ78" s="941"/>
      <c r="CA78" s="941"/>
      <c r="CB78" s="941"/>
      <c r="CC78" s="941"/>
      <c r="CD78" s="941"/>
      <c r="CE78" s="941"/>
      <c r="CF78" s="941"/>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0"/>
      <c r="DW78" s="941"/>
      <c r="DX78" s="941"/>
      <c r="DY78" s="941"/>
      <c r="DZ78" s="942"/>
      <c r="EA78" s="224"/>
    </row>
    <row r="79" spans="1:131" ht="26.25" customHeight="1" x14ac:dyDescent="0.15">
      <c r="A79" s="232">
        <v>12</v>
      </c>
      <c r="B79" s="713" t="s">
        <v>604</v>
      </c>
      <c r="C79" s="714"/>
      <c r="D79" s="714"/>
      <c r="E79" s="714"/>
      <c r="F79" s="714"/>
      <c r="G79" s="714"/>
      <c r="H79" s="714"/>
      <c r="I79" s="714"/>
      <c r="J79" s="714"/>
      <c r="K79" s="714"/>
      <c r="L79" s="714"/>
      <c r="M79" s="714"/>
      <c r="N79" s="714"/>
      <c r="O79" s="714"/>
      <c r="P79" s="715"/>
      <c r="Q79" s="712">
        <v>225614</v>
      </c>
      <c r="R79" s="710"/>
      <c r="S79" s="710"/>
      <c r="T79" s="710"/>
      <c r="U79" s="711"/>
      <c r="V79" s="709">
        <v>216457</v>
      </c>
      <c r="W79" s="710"/>
      <c r="X79" s="710"/>
      <c r="Y79" s="710"/>
      <c r="Z79" s="711"/>
      <c r="AA79" s="709">
        <v>9156</v>
      </c>
      <c r="AB79" s="710"/>
      <c r="AC79" s="710"/>
      <c r="AD79" s="710"/>
      <c r="AE79" s="711"/>
      <c r="AF79" s="709">
        <v>9156</v>
      </c>
      <c r="AG79" s="710"/>
      <c r="AH79" s="710"/>
      <c r="AI79" s="710"/>
      <c r="AJ79" s="711"/>
      <c r="AK79" s="709" t="s">
        <v>594</v>
      </c>
      <c r="AL79" s="710"/>
      <c r="AM79" s="710"/>
      <c r="AN79" s="710"/>
      <c r="AO79" s="711"/>
      <c r="AP79" s="709" t="s">
        <v>594</v>
      </c>
      <c r="AQ79" s="710"/>
      <c r="AR79" s="710"/>
      <c r="AS79" s="710"/>
      <c r="AT79" s="711"/>
      <c r="AU79" s="709" t="s">
        <v>594</v>
      </c>
      <c r="AV79" s="710"/>
      <c r="AW79" s="710"/>
      <c r="AX79" s="710"/>
      <c r="AY79" s="711"/>
      <c r="AZ79" s="967"/>
      <c r="BA79" s="967"/>
      <c r="BB79" s="967"/>
      <c r="BC79" s="967"/>
      <c r="BD79" s="968"/>
      <c r="BE79" s="235"/>
      <c r="BF79" s="235"/>
      <c r="BG79" s="235"/>
      <c r="BH79" s="235"/>
      <c r="BI79" s="235"/>
      <c r="BJ79" s="224"/>
      <c r="BK79" s="224"/>
      <c r="BL79" s="224"/>
      <c r="BM79" s="224"/>
      <c r="BN79" s="224"/>
      <c r="BO79" s="235"/>
      <c r="BP79" s="235"/>
      <c r="BQ79" s="232">
        <v>73</v>
      </c>
      <c r="BR79" s="237"/>
      <c r="BS79" s="940"/>
      <c r="BT79" s="941"/>
      <c r="BU79" s="941"/>
      <c r="BV79" s="941"/>
      <c r="BW79" s="941"/>
      <c r="BX79" s="941"/>
      <c r="BY79" s="941"/>
      <c r="BZ79" s="941"/>
      <c r="CA79" s="941"/>
      <c r="CB79" s="941"/>
      <c r="CC79" s="941"/>
      <c r="CD79" s="941"/>
      <c r="CE79" s="941"/>
      <c r="CF79" s="941"/>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0"/>
      <c r="DW79" s="941"/>
      <c r="DX79" s="941"/>
      <c r="DY79" s="941"/>
      <c r="DZ79" s="942"/>
      <c r="EA79" s="224"/>
    </row>
    <row r="80" spans="1:131" ht="26.25" customHeight="1" x14ac:dyDescent="0.15">
      <c r="A80" s="232">
        <v>13</v>
      </c>
      <c r="B80" s="713"/>
      <c r="C80" s="714"/>
      <c r="D80" s="714"/>
      <c r="E80" s="714"/>
      <c r="F80" s="714"/>
      <c r="G80" s="714"/>
      <c r="H80" s="714"/>
      <c r="I80" s="714"/>
      <c r="J80" s="714"/>
      <c r="K80" s="714"/>
      <c r="L80" s="714"/>
      <c r="M80" s="714"/>
      <c r="N80" s="714"/>
      <c r="O80" s="714"/>
      <c r="P80" s="715"/>
      <c r="Q80" s="969"/>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35"/>
      <c r="BF80" s="235"/>
      <c r="BG80" s="235"/>
      <c r="BH80" s="235"/>
      <c r="BI80" s="235"/>
      <c r="BJ80" s="235"/>
      <c r="BK80" s="235"/>
      <c r="BL80" s="235"/>
      <c r="BM80" s="235"/>
      <c r="BN80" s="235"/>
      <c r="BO80" s="235"/>
      <c r="BP80" s="235"/>
      <c r="BQ80" s="232">
        <v>74</v>
      </c>
      <c r="BR80" s="237"/>
      <c r="BS80" s="940"/>
      <c r="BT80" s="941"/>
      <c r="BU80" s="941"/>
      <c r="BV80" s="941"/>
      <c r="BW80" s="941"/>
      <c r="BX80" s="941"/>
      <c r="BY80" s="941"/>
      <c r="BZ80" s="941"/>
      <c r="CA80" s="941"/>
      <c r="CB80" s="941"/>
      <c r="CC80" s="941"/>
      <c r="CD80" s="941"/>
      <c r="CE80" s="941"/>
      <c r="CF80" s="941"/>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0"/>
      <c r="DW80" s="941"/>
      <c r="DX80" s="941"/>
      <c r="DY80" s="941"/>
      <c r="DZ80" s="942"/>
      <c r="EA80" s="224"/>
    </row>
    <row r="81" spans="1:131" ht="26.25" customHeight="1" x14ac:dyDescent="0.15">
      <c r="A81" s="232">
        <v>14</v>
      </c>
      <c r="B81" s="713"/>
      <c r="C81" s="714"/>
      <c r="D81" s="714"/>
      <c r="E81" s="714"/>
      <c r="F81" s="714"/>
      <c r="G81" s="714"/>
      <c r="H81" s="714"/>
      <c r="I81" s="714"/>
      <c r="J81" s="714"/>
      <c r="K81" s="714"/>
      <c r="L81" s="714"/>
      <c r="M81" s="714"/>
      <c r="N81" s="714"/>
      <c r="O81" s="714"/>
      <c r="P81" s="715"/>
      <c r="Q81" s="969"/>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35"/>
      <c r="BF81" s="235"/>
      <c r="BG81" s="235"/>
      <c r="BH81" s="235"/>
      <c r="BI81" s="235"/>
      <c r="BJ81" s="235"/>
      <c r="BK81" s="235"/>
      <c r="BL81" s="235"/>
      <c r="BM81" s="235"/>
      <c r="BN81" s="235"/>
      <c r="BO81" s="235"/>
      <c r="BP81" s="235"/>
      <c r="BQ81" s="232">
        <v>75</v>
      </c>
      <c r="BR81" s="237"/>
      <c r="BS81" s="940"/>
      <c r="BT81" s="941"/>
      <c r="BU81" s="941"/>
      <c r="BV81" s="941"/>
      <c r="BW81" s="941"/>
      <c r="BX81" s="941"/>
      <c r="BY81" s="941"/>
      <c r="BZ81" s="941"/>
      <c r="CA81" s="941"/>
      <c r="CB81" s="941"/>
      <c r="CC81" s="941"/>
      <c r="CD81" s="941"/>
      <c r="CE81" s="941"/>
      <c r="CF81" s="941"/>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0"/>
      <c r="DW81" s="941"/>
      <c r="DX81" s="941"/>
      <c r="DY81" s="941"/>
      <c r="DZ81" s="942"/>
      <c r="EA81" s="224"/>
    </row>
    <row r="82" spans="1:131" ht="26.25" customHeight="1" x14ac:dyDescent="0.15">
      <c r="A82" s="232">
        <v>15</v>
      </c>
      <c r="B82" s="713"/>
      <c r="C82" s="714"/>
      <c r="D82" s="714"/>
      <c r="E82" s="714"/>
      <c r="F82" s="714"/>
      <c r="G82" s="714"/>
      <c r="H82" s="714"/>
      <c r="I82" s="714"/>
      <c r="J82" s="714"/>
      <c r="K82" s="714"/>
      <c r="L82" s="714"/>
      <c r="M82" s="714"/>
      <c r="N82" s="714"/>
      <c r="O82" s="714"/>
      <c r="P82" s="715"/>
      <c r="Q82" s="969"/>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35"/>
      <c r="BF82" s="235"/>
      <c r="BG82" s="235"/>
      <c r="BH82" s="235"/>
      <c r="BI82" s="235"/>
      <c r="BJ82" s="235"/>
      <c r="BK82" s="235"/>
      <c r="BL82" s="235"/>
      <c r="BM82" s="235"/>
      <c r="BN82" s="235"/>
      <c r="BO82" s="235"/>
      <c r="BP82" s="235"/>
      <c r="BQ82" s="232">
        <v>76</v>
      </c>
      <c r="BR82" s="237"/>
      <c r="BS82" s="940"/>
      <c r="BT82" s="941"/>
      <c r="BU82" s="941"/>
      <c r="BV82" s="941"/>
      <c r="BW82" s="941"/>
      <c r="BX82" s="941"/>
      <c r="BY82" s="941"/>
      <c r="BZ82" s="941"/>
      <c r="CA82" s="941"/>
      <c r="CB82" s="941"/>
      <c r="CC82" s="941"/>
      <c r="CD82" s="941"/>
      <c r="CE82" s="941"/>
      <c r="CF82" s="941"/>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0"/>
      <c r="DW82" s="941"/>
      <c r="DX82" s="941"/>
      <c r="DY82" s="941"/>
      <c r="DZ82" s="942"/>
      <c r="EA82" s="224"/>
    </row>
    <row r="83" spans="1:131" ht="26.25" customHeight="1" x14ac:dyDescent="0.15">
      <c r="A83" s="232">
        <v>16</v>
      </c>
      <c r="B83" s="713"/>
      <c r="C83" s="714"/>
      <c r="D83" s="714"/>
      <c r="E83" s="714"/>
      <c r="F83" s="714"/>
      <c r="G83" s="714"/>
      <c r="H83" s="714"/>
      <c r="I83" s="714"/>
      <c r="J83" s="714"/>
      <c r="K83" s="714"/>
      <c r="L83" s="714"/>
      <c r="M83" s="714"/>
      <c r="N83" s="714"/>
      <c r="O83" s="714"/>
      <c r="P83" s="715"/>
      <c r="Q83" s="969"/>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35"/>
      <c r="BF83" s="235"/>
      <c r="BG83" s="235"/>
      <c r="BH83" s="235"/>
      <c r="BI83" s="235"/>
      <c r="BJ83" s="235"/>
      <c r="BK83" s="235"/>
      <c r="BL83" s="235"/>
      <c r="BM83" s="235"/>
      <c r="BN83" s="235"/>
      <c r="BO83" s="235"/>
      <c r="BP83" s="235"/>
      <c r="BQ83" s="232">
        <v>77</v>
      </c>
      <c r="BR83" s="237"/>
      <c r="BS83" s="940"/>
      <c r="BT83" s="941"/>
      <c r="BU83" s="941"/>
      <c r="BV83" s="941"/>
      <c r="BW83" s="941"/>
      <c r="BX83" s="941"/>
      <c r="BY83" s="941"/>
      <c r="BZ83" s="941"/>
      <c r="CA83" s="941"/>
      <c r="CB83" s="941"/>
      <c r="CC83" s="941"/>
      <c r="CD83" s="941"/>
      <c r="CE83" s="941"/>
      <c r="CF83" s="941"/>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0"/>
      <c r="DW83" s="941"/>
      <c r="DX83" s="941"/>
      <c r="DY83" s="941"/>
      <c r="DZ83" s="942"/>
      <c r="EA83" s="224"/>
    </row>
    <row r="84" spans="1:131" ht="26.25" customHeight="1" x14ac:dyDescent="0.15">
      <c r="A84" s="232">
        <v>17</v>
      </c>
      <c r="B84" s="713"/>
      <c r="C84" s="714"/>
      <c r="D84" s="714"/>
      <c r="E84" s="714"/>
      <c r="F84" s="714"/>
      <c r="G84" s="714"/>
      <c r="H84" s="714"/>
      <c r="I84" s="714"/>
      <c r="J84" s="714"/>
      <c r="K84" s="714"/>
      <c r="L84" s="714"/>
      <c r="M84" s="714"/>
      <c r="N84" s="714"/>
      <c r="O84" s="714"/>
      <c r="P84" s="715"/>
      <c r="Q84" s="969"/>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35"/>
      <c r="BF84" s="235"/>
      <c r="BG84" s="235"/>
      <c r="BH84" s="235"/>
      <c r="BI84" s="235"/>
      <c r="BJ84" s="235"/>
      <c r="BK84" s="235"/>
      <c r="BL84" s="235"/>
      <c r="BM84" s="235"/>
      <c r="BN84" s="235"/>
      <c r="BO84" s="235"/>
      <c r="BP84" s="235"/>
      <c r="BQ84" s="232">
        <v>78</v>
      </c>
      <c r="BR84" s="237"/>
      <c r="BS84" s="940"/>
      <c r="BT84" s="941"/>
      <c r="BU84" s="941"/>
      <c r="BV84" s="941"/>
      <c r="BW84" s="941"/>
      <c r="BX84" s="941"/>
      <c r="BY84" s="941"/>
      <c r="BZ84" s="941"/>
      <c r="CA84" s="941"/>
      <c r="CB84" s="941"/>
      <c r="CC84" s="941"/>
      <c r="CD84" s="941"/>
      <c r="CE84" s="941"/>
      <c r="CF84" s="941"/>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0"/>
      <c r="DW84" s="941"/>
      <c r="DX84" s="941"/>
      <c r="DY84" s="941"/>
      <c r="DZ84" s="942"/>
      <c r="EA84" s="224"/>
    </row>
    <row r="85" spans="1:131" ht="26.25" customHeight="1" x14ac:dyDescent="0.15">
      <c r="A85" s="232">
        <v>18</v>
      </c>
      <c r="B85" s="713"/>
      <c r="C85" s="714"/>
      <c r="D85" s="714"/>
      <c r="E85" s="714"/>
      <c r="F85" s="714"/>
      <c r="G85" s="714"/>
      <c r="H85" s="714"/>
      <c r="I85" s="714"/>
      <c r="J85" s="714"/>
      <c r="K85" s="714"/>
      <c r="L85" s="714"/>
      <c r="M85" s="714"/>
      <c r="N85" s="714"/>
      <c r="O85" s="714"/>
      <c r="P85" s="715"/>
      <c r="Q85" s="969"/>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35"/>
      <c r="BF85" s="235"/>
      <c r="BG85" s="235"/>
      <c r="BH85" s="235"/>
      <c r="BI85" s="235"/>
      <c r="BJ85" s="235"/>
      <c r="BK85" s="235"/>
      <c r="BL85" s="235"/>
      <c r="BM85" s="235"/>
      <c r="BN85" s="235"/>
      <c r="BO85" s="235"/>
      <c r="BP85" s="235"/>
      <c r="BQ85" s="232">
        <v>79</v>
      </c>
      <c r="BR85" s="237"/>
      <c r="BS85" s="940"/>
      <c r="BT85" s="941"/>
      <c r="BU85" s="941"/>
      <c r="BV85" s="941"/>
      <c r="BW85" s="941"/>
      <c r="BX85" s="941"/>
      <c r="BY85" s="941"/>
      <c r="BZ85" s="941"/>
      <c r="CA85" s="941"/>
      <c r="CB85" s="941"/>
      <c r="CC85" s="941"/>
      <c r="CD85" s="941"/>
      <c r="CE85" s="941"/>
      <c r="CF85" s="941"/>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0"/>
      <c r="DW85" s="941"/>
      <c r="DX85" s="941"/>
      <c r="DY85" s="941"/>
      <c r="DZ85" s="942"/>
      <c r="EA85" s="224"/>
    </row>
    <row r="86" spans="1:131" ht="26.25" customHeight="1" x14ac:dyDescent="0.15">
      <c r="A86" s="232">
        <v>19</v>
      </c>
      <c r="B86" s="713"/>
      <c r="C86" s="714"/>
      <c r="D86" s="714"/>
      <c r="E86" s="714"/>
      <c r="F86" s="714"/>
      <c r="G86" s="714"/>
      <c r="H86" s="714"/>
      <c r="I86" s="714"/>
      <c r="J86" s="714"/>
      <c r="K86" s="714"/>
      <c r="L86" s="714"/>
      <c r="M86" s="714"/>
      <c r="N86" s="714"/>
      <c r="O86" s="714"/>
      <c r="P86" s="715"/>
      <c r="Q86" s="969"/>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35"/>
      <c r="BF86" s="235"/>
      <c r="BG86" s="235"/>
      <c r="BH86" s="235"/>
      <c r="BI86" s="235"/>
      <c r="BJ86" s="235"/>
      <c r="BK86" s="235"/>
      <c r="BL86" s="235"/>
      <c r="BM86" s="235"/>
      <c r="BN86" s="235"/>
      <c r="BO86" s="235"/>
      <c r="BP86" s="235"/>
      <c r="BQ86" s="232">
        <v>80</v>
      </c>
      <c r="BR86" s="237"/>
      <c r="BS86" s="940"/>
      <c r="BT86" s="941"/>
      <c r="BU86" s="941"/>
      <c r="BV86" s="941"/>
      <c r="BW86" s="941"/>
      <c r="BX86" s="941"/>
      <c r="BY86" s="941"/>
      <c r="BZ86" s="941"/>
      <c r="CA86" s="941"/>
      <c r="CB86" s="941"/>
      <c r="CC86" s="941"/>
      <c r="CD86" s="941"/>
      <c r="CE86" s="941"/>
      <c r="CF86" s="941"/>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0"/>
      <c r="DW86" s="941"/>
      <c r="DX86" s="941"/>
      <c r="DY86" s="941"/>
      <c r="DZ86" s="942"/>
      <c r="EA86" s="224"/>
    </row>
    <row r="87" spans="1:131" ht="26.25" customHeight="1" x14ac:dyDescent="0.15">
      <c r="A87" s="238">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35"/>
      <c r="BF87" s="235"/>
      <c r="BG87" s="235"/>
      <c r="BH87" s="235"/>
      <c r="BI87" s="235"/>
      <c r="BJ87" s="235"/>
      <c r="BK87" s="235"/>
      <c r="BL87" s="235"/>
      <c r="BM87" s="235"/>
      <c r="BN87" s="235"/>
      <c r="BO87" s="235"/>
      <c r="BP87" s="235"/>
      <c r="BQ87" s="232">
        <v>81</v>
      </c>
      <c r="BR87" s="237"/>
      <c r="BS87" s="940"/>
      <c r="BT87" s="941"/>
      <c r="BU87" s="941"/>
      <c r="BV87" s="941"/>
      <c r="BW87" s="941"/>
      <c r="BX87" s="941"/>
      <c r="BY87" s="941"/>
      <c r="BZ87" s="941"/>
      <c r="CA87" s="941"/>
      <c r="CB87" s="941"/>
      <c r="CC87" s="941"/>
      <c r="CD87" s="941"/>
      <c r="CE87" s="941"/>
      <c r="CF87" s="941"/>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0"/>
      <c r="DW87" s="941"/>
      <c r="DX87" s="941"/>
      <c r="DY87" s="941"/>
      <c r="DZ87" s="942"/>
      <c r="EA87" s="224"/>
    </row>
    <row r="88" spans="1:131" ht="26.25" customHeight="1" thickBot="1" x14ac:dyDescent="0.2">
      <c r="A88" s="234" t="s">
        <v>398</v>
      </c>
      <c r="B88" s="932" t="s">
        <v>435</v>
      </c>
      <c r="C88" s="933"/>
      <c r="D88" s="933"/>
      <c r="E88" s="933"/>
      <c r="F88" s="933"/>
      <c r="G88" s="933"/>
      <c r="H88" s="933"/>
      <c r="I88" s="933"/>
      <c r="J88" s="933"/>
      <c r="K88" s="933"/>
      <c r="L88" s="933"/>
      <c r="M88" s="933"/>
      <c r="N88" s="933"/>
      <c r="O88" s="933"/>
      <c r="P88" s="943"/>
      <c r="Q88" s="957"/>
      <c r="R88" s="958"/>
      <c r="S88" s="958"/>
      <c r="T88" s="958"/>
      <c r="U88" s="958"/>
      <c r="V88" s="958"/>
      <c r="W88" s="958"/>
      <c r="X88" s="958"/>
      <c r="Y88" s="958"/>
      <c r="Z88" s="958"/>
      <c r="AA88" s="958"/>
      <c r="AB88" s="958"/>
      <c r="AC88" s="958"/>
      <c r="AD88" s="958"/>
      <c r="AE88" s="958"/>
      <c r="AF88" s="954">
        <v>9963</v>
      </c>
      <c r="AG88" s="954"/>
      <c r="AH88" s="954"/>
      <c r="AI88" s="954"/>
      <c r="AJ88" s="954"/>
      <c r="AK88" s="958"/>
      <c r="AL88" s="958"/>
      <c r="AM88" s="958"/>
      <c r="AN88" s="958"/>
      <c r="AO88" s="958"/>
      <c r="AP88" s="954">
        <v>2151</v>
      </c>
      <c r="AQ88" s="954"/>
      <c r="AR88" s="954"/>
      <c r="AS88" s="954"/>
      <c r="AT88" s="954"/>
      <c r="AU88" s="954">
        <v>90</v>
      </c>
      <c r="AV88" s="954"/>
      <c r="AW88" s="954"/>
      <c r="AX88" s="954"/>
      <c r="AY88" s="954"/>
      <c r="AZ88" s="955"/>
      <c r="BA88" s="955"/>
      <c r="BB88" s="955"/>
      <c r="BC88" s="955"/>
      <c r="BD88" s="956"/>
      <c r="BE88" s="235"/>
      <c r="BF88" s="235"/>
      <c r="BG88" s="235"/>
      <c r="BH88" s="235"/>
      <c r="BI88" s="235"/>
      <c r="BJ88" s="235"/>
      <c r="BK88" s="235"/>
      <c r="BL88" s="235"/>
      <c r="BM88" s="235"/>
      <c r="BN88" s="235"/>
      <c r="BO88" s="235"/>
      <c r="BP88" s="235"/>
      <c r="BQ88" s="232">
        <v>82</v>
      </c>
      <c r="BR88" s="237"/>
      <c r="BS88" s="940"/>
      <c r="BT88" s="941"/>
      <c r="BU88" s="941"/>
      <c r="BV88" s="941"/>
      <c r="BW88" s="941"/>
      <c r="BX88" s="941"/>
      <c r="BY88" s="941"/>
      <c r="BZ88" s="941"/>
      <c r="CA88" s="941"/>
      <c r="CB88" s="941"/>
      <c r="CC88" s="941"/>
      <c r="CD88" s="941"/>
      <c r="CE88" s="941"/>
      <c r="CF88" s="941"/>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0"/>
      <c r="DW88" s="941"/>
      <c r="DX88" s="941"/>
      <c r="DY88" s="941"/>
      <c r="DZ88" s="942"/>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40"/>
      <c r="BT89" s="941"/>
      <c r="BU89" s="941"/>
      <c r="BV89" s="941"/>
      <c r="BW89" s="941"/>
      <c r="BX89" s="941"/>
      <c r="BY89" s="941"/>
      <c r="BZ89" s="941"/>
      <c r="CA89" s="941"/>
      <c r="CB89" s="941"/>
      <c r="CC89" s="941"/>
      <c r="CD89" s="941"/>
      <c r="CE89" s="941"/>
      <c r="CF89" s="941"/>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0"/>
      <c r="DW89" s="941"/>
      <c r="DX89" s="941"/>
      <c r="DY89" s="941"/>
      <c r="DZ89" s="942"/>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40"/>
      <c r="BT90" s="941"/>
      <c r="BU90" s="941"/>
      <c r="BV90" s="941"/>
      <c r="BW90" s="941"/>
      <c r="BX90" s="941"/>
      <c r="BY90" s="941"/>
      <c r="BZ90" s="941"/>
      <c r="CA90" s="941"/>
      <c r="CB90" s="941"/>
      <c r="CC90" s="941"/>
      <c r="CD90" s="941"/>
      <c r="CE90" s="941"/>
      <c r="CF90" s="941"/>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0"/>
      <c r="DW90" s="941"/>
      <c r="DX90" s="941"/>
      <c r="DY90" s="941"/>
      <c r="DZ90" s="942"/>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40"/>
      <c r="BT91" s="941"/>
      <c r="BU91" s="941"/>
      <c r="BV91" s="941"/>
      <c r="BW91" s="941"/>
      <c r="BX91" s="941"/>
      <c r="BY91" s="941"/>
      <c r="BZ91" s="941"/>
      <c r="CA91" s="941"/>
      <c r="CB91" s="941"/>
      <c r="CC91" s="941"/>
      <c r="CD91" s="941"/>
      <c r="CE91" s="941"/>
      <c r="CF91" s="941"/>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0"/>
      <c r="DW91" s="941"/>
      <c r="DX91" s="941"/>
      <c r="DY91" s="941"/>
      <c r="DZ91" s="942"/>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40"/>
      <c r="BT92" s="941"/>
      <c r="BU92" s="941"/>
      <c r="BV92" s="941"/>
      <c r="BW92" s="941"/>
      <c r="BX92" s="941"/>
      <c r="BY92" s="941"/>
      <c r="BZ92" s="941"/>
      <c r="CA92" s="941"/>
      <c r="CB92" s="941"/>
      <c r="CC92" s="941"/>
      <c r="CD92" s="941"/>
      <c r="CE92" s="941"/>
      <c r="CF92" s="941"/>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0"/>
      <c r="DW92" s="941"/>
      <c r="DX92" s="941"/>
      <c r="DY92" s="941"/>
      <c r="DZ92" s="942"/>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40"/>
      <c r="BT93" s="941"/>
      <c r="BU93" s="941"/>
      <c r="BV93" s="941"/>
      <c r="BW93" s="941"/>
      <c r="BX93" s="941"/>
      <c r="BY93" s="941"/>
      <c r="BZ93" s="941"/>
      <c r="CA93" s="941"/>
      <c r="CB93" s="941"/>
      <c r="CC93" s="941"/>
      <c r="CD93" s="941"/>
      <c r="CE93" s="941"/>
      <c r="CF93" s="941"/>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0"/>
      <c r="DW93" s="941"/>
      <c r="DX93" s="941"/>
      <c r="DY93" s="941"/>
      <c r="DZ93" s="942"/>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40"/>
      <c r="BT94" s="941"/>
      <c r="BU94" s="941"/>
      <c r="BV94" s="941"/>
      <c r="BW94" s="941"/>
      <c r="BX94" s="941"/>
      <c r="BY94" s="941"/>
      <c r="BZ94" s="941"/>
      <c r="CA94" s="941"/>
      <c r="CB94" s="941"/>
      <c r="CC94" s="941"/>
      <c r="CD94" s="941"/>
      <c r="CE94" s="941"/>
      <c r="CF94" s="941"/>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0"/>
      <c r="DW94" s="941"/>
      <c r="DX94" s="941"/>
      <c r="DY94" s="941"/>
      <c r="DZ94" s="942"/>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40"/>
      <c r="BT95" s="941"/>
      <c r="BU95" s="941"/>
      <c r="BV95" s="941"/>
      <c r="BW95" s="941"/>
      <c r="BX95" s="941"/>
      <c r="BY95" s="941"/>
      <c r="BZ95" s="941"/>
      <c r="CA95" s="941"/>
      <c r="CB95" s="941"/>
      <c r="CC95" s="941"/>
      <c r="CD95" s="941"/>
      <c r="CE95" s="941"/>
      <c r="CF95" s="941"/>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0"/>
      <c r="DW95" s="941"/>
      <c r="DX95" s="941"/>
      <c r="DY95" s="941"/>
      <c r="DZ95" s="942"/>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40"/>
      <c r="BT96" s="941"/>
      <c r="BU96" s="941"/>
      <c r="BV96" s="941"/>
      <c r="BW96" s="941"/>
      <c r="BX96" s="941"/>
      <c r="BY96" s="941"/>
      <c r="BZ96" s="941"/>
      <c r="CA96" s="941"/>
      <c r="CB96" s="941"/>
      <c r="CC96" s="941"/>
      <c r="CD96" s="941"/>
      <c r="CE96" s="941"/>
      <c r="CF96" s="941"/>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0"/>
      <c r="DW96" s="941"/>
      <c r="DX96" s="941"/>
      <c r="DY96" s="941"/>
      <c r="DZ96" s="942"/>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40"/>
      <c r="BT97" s="941"/>
      <c r="BU97" s="941"/>
      <c r="BV97" s="941"/>
      <c r="BW97" s="941"/>
      <c r="BX97" s="941"/>
      <c r="BY97" s="941"/>
      <c r="BZ97" s="941"/>
      <c r="CA97" s="941"/>
      <c r="CB97" s="941"/>
      <c r="CC97" s="941"/>
      <c r="CD97" s="941"/>
      <c r="CE97" s="941"/>
      <c r="CF97" s="941"/>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0"/>
      <c r="DW97" s="941"/>
      <c r="DX97" s="941"/>
      <c r="DY97" s="941"/>
      <c r="DZ97" s="942"/>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40"/>
      <c r="BT98" s="941"/>
      <c r="BU98" s="941"/>
      <c r="BV98" s="941"/>
      <c r="BW98" s="941"/>
      <c r="BX98" s="941"/>
      <c r="BY98" s="941"/>
      <c r="BZ98" s="941"/>
      <c r="CA98" s="941"/>
      <c r="CB98" s="941"/>
      <c r="CC98" s="941"/>
      <c r="CD98" s="941"/>
      <c r="CE98" s="941"/>
      <c r="CF98" s="941"/>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0"/>
      <c r="DW98" s="941"/>
      <c r="DX98" s="941"/>
      <c r="DY98" s="941"/>
      <c r="DZ98" s="942"/>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40"/>
      <c r="BT99" s="941"/>
      <c r="BU99" s="941"/>
      <c r="BV99" s="941"/>
      <c r="BW99" s="941"/>
      <c r="BX99" s="941"/>
      <c r="BY99" s="941"/>
      <c r="BZ99" s="941"/>
      <c r="CA99" s="941"/>
      <c r="CB99" s="941"/>
      <c r="CC99" s="941"/>
      <c r="CD99" s="941"/>
      <c r="CE99" s="941"/>
      <c r="CF99" s="941"/>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0"/>
      <c r="DW99" s="941"/>
      <c r="DX99" s="941"/>
      <c r="DY99" s="941"/>
      <c r="DZ99" s="942"/>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40"/>
      <c r="BT100" s="941"/>
      <c r="BU100" s="941"/>
      <c r="BV100" s="941"/>
      <c r="BW100" s="941"/>
      <c r="BX100" s="941"/>
      <c r="BY100" s="941"/>
      <c r="BZ100" s="941"/>
      <c r="CA100" s="941"/>
      <c r="CB100" s="941"/>
      <c r="CC100" s="941"/>
      <c r="CD100" s="941"/>
      <c r="CE100" s="941"/>
      <c r="CF100" s="941"/>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0"/>
      <c r="DW100" s="941"/>
      <c r="DX100" s="941"/>
      <c r="DY100" s="941"/>
      <c r="DZ100" s="942"/>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40"/>
      <c r="BT101" s="941"/>
      <c r="BU101" s="941"/>
      <c r="BV101" s="941"/>
      <c r="BW101" s="941"/>
      <c r="BX101" s="941"/>
      <c r="BY101" s="941"/>
      <c r="BZ101" s="941"/>
      <c r="CA101" s="941"/>
      <c r="CB101" s="941"/>
      <c r="CC101" s="941"/>
      <c r="CD101" s="941"/>
      <c r="CE101" s="941"/>
      <c r="CF101" s="941"/>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0"/>
      <c r="DW101" s="941"/>
      <c r="DX101" s="941"/>
      <c r="DY101" s="941"/>
      <c r="DZ101" s="942"/>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398</v>
      </c>
      <c r="BR102" s="932" t="s">
        <v>436</v>
      </c>
      <c r="BS102" s="933"/>
      <c r="BT102" s="933"/>
      <c r="BU102" s="933"/>
      <c r="BV102" s="933"/>
      <c r="BW102" s="933"/>
      <c r="BX102" s="933"/>
      <c r="BY102" s="933"/>
      <c r="BZ102" s="933"/>
      <c r="CA102" s="933"/>
      <c r="CB102" s="933"/>
      <c r="CC102" s="933"/>
      <c r="CD102" s="933"/>
      <c r="CE102" s="933"/>
      <c r="CF102" s="933"/>
      <c r="CG102" s="943"/>
      <c r="CH102" s="944"/>
      <c r="CI102" s="945"/>
      <c r="CJ102" s="945"/>
      <c r="CK102" s="945"/>
      <c r="CL102" s="946"/>
      <c r="CM102" s="944"/>
      <c r="CN102" s="945"/>
      <c r="CO102" s="945"/>
      <c r="CP102" s="945"/>
      <c r="CQ102" s="946"/>
      <c r="CR102" s="947">
        <v>346</v>
      </c>
      <c r="CS102" s="948"/>
      <c r="CT102" s="948"/>
      <c r="CU102" s="948"/>
      <c r="CV102" s="949"/>
      <c r="CW102" s="947">
        <v>21</v>
      </c>
      <c r="CX102" s="948"/>
      <c r="CY102" s="948"/>
      <c r="CZ102" s="948"/>
      <c r="DA102" s="949"/>
      <c r="DB102" s="947" t="s">
        <v>621</v>
      </c>
      <c r="DC102" s="948"/>
      <c r="DD102" s="948"/>
      <c r="DE102" s="948"/>
      <c r="DF102" s="949"/>
      <c r="DG102" s="947" t="s">
        <v>621</v>
      </c>
      <c r="DH102" s="948"/>
      <c r="DI102" s="948"/>
      <c r="DJ102" s="948"/>
      <c r="DK102" s="949"/>
      <c r="DL102" s="947" t="s">
        <v>621</v>
      </c>
      <c r="DM102" s="948"/>
      <c r="DN102" s="948"/>
      <c r="DO102" s="948"/>
      <c r="DP102" s="949"/>
      <c r="DQ102" s="947" t="s">
        <v>621</v>
      </c>
      <c r="DR102" s="948"/>
      <c r="DS102" s="948"/>
      <c r="DT102" s="948"/>
      <c r="DU102" s="949"/>
      <c r="DV102" s="932"/>
      <c r="DW102" s="933"/>
      <c r="DX102" s="933"/>
      <c r="DY102" s="933"/>
      <c r="DZ102" s="934"/>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35" t="s">
        <v>437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36" t="s">
        <v>438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37" t="s">
        <v>441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442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24" customFormat="1" ht="26.25" customHeight="1" x14ac:dyDescent="0.15">
      <c r="A109" s="890" t="s">
        <v>443</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444</v>
      </c>
      <c r="AB109" s="891"/>
      <c r="AC109" s="891"/>
      <c r="AD109" s="891"/>
      <c r="AE109" s="892"/>
      <c r="AF109" s="893" t="s">
        <v>445</v>
      </c>
      <c r="AG109" s="891"/>
      <c r="AH109" s="891"/>
      <c r="AI109" s="891"/>
      <c r="AJ109" s="892"/>
      <c r="AK109" s="893" t="s">
        <v>315</v>
      </c>
      <c r="AL109" s="891"/>
      <c r="AM109" s="891"/>
      <c r="AN109" s="891"/>
      <c r="AO109" s="892"/>
      <c r="AP109" s="893" t="s">
        <v>446</v>
      </c>
      <c r="AQ109" s="891"/>
      <c r="AR109" s="891"/>
      <c r="AS109" s="891"/>
      <c r="AT109" s="924"/>
      <c r="AU109" s="890" t="s">
        <v>443</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444</v>
      </c>
      <c r="BR109" s="891"/>
      <c r="BS109" s="891"/>
      <c r="BT109" s="891"/>
      <c r="BU109" s="892"/>
      <c r="BV109" s="893" t="s">
        <v>445</v>
      </c>
      <c r="BW109" s="891"/>
      <c r="BX109" s="891"/>
      <c r="BY109" s="891"/>
      <c r="BZ109" s="892"/>
      <c r="CA109" s="893" t="s">
        <v>315</v>
      </c>
      <c r="CB109" s="891"/>
      <c r="CC109" s="891"/>
      <c r="CD109" s="891"/>
      <c r="CE109" s="892"/>
      <c r="CF109" s="931" t="s">
        <v>446</v>
      </c>
      <c r="CG109" s="931"/>
      <c r="CH109" s="931"/>
      <c r="CI109" s="931"/>
      <c r="CJ109" s="931"/>
      <c r="CK109" s="893" t="s">
        <v>447</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444</v>
      </c>
      <c r="DH109" s="891"/>
      <c r="DI109" s="891"/>
      <c r="DJ109" s="891"/>
      <c r="DK109" s="892"/>
      <c r="DL109" s="893" t="s">
        <v>445</v>
      </c>
      <c r="DM109" s="891"/>
      <c r="DN109" s="891"/>
      <c r="DO109" s="891"/>
      <c r="DP109" s="892"/>
      <c r="DQ109" s="893" t="s">
        <v>315</v>
      </c>
      <c r="DR109" s="891"/>
      <c r="DS109" s="891"/>
      <c r="DT109" s="891"/>
      <c r="DU109" s="892"/>
      <c r="DV109" s="893" t="s">
        <v>446</v>
      </c>
      <c r="DW109" s="891"/>
      <c r="DX109" s="891"/>
      <c r="DY109" s="891"/>
      <c r="DZ109" s="924"/>
    </row>
    <row r="110" spans="1:131" s="224" customFormat="1" ht="26.25" customHeight="1" x14ac:dyDescent="0.15">
      <c r="A110" s="802" t="s">
        <v>448</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883">
        <v>817172</v>
      </c>
      <c r="AB110" s="884"/>
      <c r="AC110" s="884"/>
      <c r="AD110" s="884"/>
      <c r="AE110" s="885"/>
      <c r="AF110" s="886">
        <v>826908</v>
      </c>
      <c r="AG110" s="884"/>
      <c r="AH110" s="884"/>
      <c r="AI110" s="884"/>
      <c r="AJ110" s="885"/>
      <c r="AK110" s="886">
        <v>825088</v>
      </c>
      <c r="AL110" s="884"/>
      <c r="AM110" s="884"/>
      <c r="AN110" s="884"/>
      <c r="AO110" s="885"/>
      <c r="AP110" s="887">
        <v>16.7</v>
      </c>
      <c r="AQ110" s="888"/>
      <c r="AR110" s="888"/>
      <c r="AS110" s="888"/>
      <c r="AT110" s="889"/>
      <c r="AU110" s="925" t="s">
        <v>75</v>
      </c>
      <c r="AV110" s="926"/>
      <c r="AW110" s="926"/>
      <c r="AX110" s="926"/>
      <c r="AY110" s="926"/>
      <c r="AZ110" s="855" t="s">
        <v>449</v>
      </c>
      <c r="BA110" s="803"/>
      <c r="BB110" s="803"/>
      <c r="BC110" s="803"/>
      <c r="BD110" s="803"/>
      <c r="BE110" s="803"/>
      <c r="BF110" s="803"/>
      <c r="BG110" s="803"/>
      <c r="BH110" s="803"/>
      <c r="BI110" s="803"/>
      <c r="BJ110" s="803"/>
      <c r="BK110" s="803"/>
      <c r="BL110" s="803"/>
      <c r="BM110" s="803"/>
      <c r="BN110" s="803"/>
      <c r="BO110" s="803"/>
      <c r="BP110" s="804"/>
      <c r="BQ110" s="856">
        <v>8840655</v>
      </c>
      <c r="BR110" s="837"/>
      <c r="BS110" s="837"/>
      <c r="BT110" s="837"/>
      <c r="BU110" s="837"/>
      <c r="BV110" s="837">
        <v>9424773</v>
      </c>
      <c r="BW110" s="837"/>
      <c r="BX110" s="837"/>
      <c r="BY110" s="837"/>
      <c r="BZ110" s="837"/>
      <c r="CA110" s="837">
        <v>9329746</v>
      </c>
      <c r="CB110" s="837"/>
      <c r="CC110" s="837"/>
      <c r="CD110" s="837"/>
      <c r="CE110" s="837"/>
      <c r="CF110" s="861">
        <v>189.3</v>
      </c>
      <c r="CG110" s="862"/>
      <c r="CH110" s="862"/>
      <c r="CI110" s="862"/>
      <c r="CJ110" s="862"/>
      <c r="CK110" s="921" t="s">
        <v>450</v>
      </c>
      <c r="CL110" s="814"/>
      <c r="CM110" s="855" t="s">
        <v>451</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56" t="s">
        <v>452</v>
      </c>
      <c r="DH110" s="837"/>
      <c r="DI110" s="837"/>
      <c r="DJ110" s="837"/>
      <c r="DK110" s="837"/>
      <c r="DL110" s="837" t="s">
        <v>452</v>
      </c>
      <c r="DM110" s="837"/>
      <c r="DN110" s="837"/>
      <c r="DO110" s="837"/>
      <c r="DP110" s="837"/>
      <c r="DQ110" s="837" t="s">
        <v>452</v>
      </c>
      <c r="DR110" s="837"/>
      <c r="DS110" s="837"/>
      <c r="DT110" s="837"/>
      <c r="DU110" s="837"/>
      <c r="DV110" s="838" t="s">
        <v>452</v>
      </c>
      <c r="DW110" s="838"/>
      <c r="DX110" s="838"/>
      <c r="DY110" s="838"/>
      <c r="DZ110" s="839"/>
    </row>
    <row r="111" spans="1:131" s="224" customFormat="1" ht="26.25" customHeight="1" x14ac:dyDescent="0.15">
      <c r="A111" s="769" t="s">
        <v>453</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20"/>
      <c r="AA111" s="913" t="s">
        <v>241</v>
      </c>
      <c r="AB111" s="914"/>
      <c r="AC111" s="914"/>
      <c r="AD111" s="914"/>
      <c r="AE111" s="915"/>
      <c r="AF111" s="916" t="s">
        <v>241</v>
      </c>
      <c r="AG111" s="914"/>
      <c r="AH111" s="914"/>
      <c r="AI111" s="914"/>
      <c r="AJ111" s="915"/>
      <c r="AK111" s="916" t="s">
        <v>241</v>
      </c>
      <c r="AL111" s="914"/>
      <c r="AM111" s="914"/>
      <c r="AN111" s="914"/>
      <c r="AO111" s="915"/>
      <c r="AP111" s="917" t="s">
        <v>241</v>
      </c>
      <c r="AQ111" s="918"/>
      <c r="AR111" s="918"/>
      <c r="AS111" s="918"/>
      <c r="AT111" s="919"/>
      <c r="AU111" s="927"/>
      <c r="AV111" s="928"/>
      <c r="AW111" s="928"/>
      <c r="AX111" s="928"/>
      <c r="AY111" s="928"/>
      <c r="AZ111" s="810" t="s">
        <v>454</v>
      </c>
      <c r="BA111" s="747"/>
      <c r="BB111" s="747"/>
      <c r="BC111" s="747"/>
      <c r="BD111" s="747"/>
      <c r="BE111" s="747"/>
      <c r="BF111" s="747"/>
      <c r="BG111" s="747"/>
      <c r="BH111" s="747"/>
      <c r="BI111" s="747"/>
      <c r="BJ111" s="747"/>
      <c r="BK111" s="747"/>
      <c r="BL111" s="747"/>
      <c r="BM111" s="747"/>
      <c r="BN111" s="747"/>
      <c r="BO111" s="747"/>
      <c r="BP111" s="748"/>
      <c r="BQ111" s="811">
        <v>59094</v>
      </c>
      <c r="BR111" s="812"/>
      <c r="BS111" s="812"/>
      <c r="BT111" s="812"/>
      <c r="BU111" s="812"/>
      <c r="BV111" s="812">
        <v>44320</v>
      </c>
      <c r="BW111" s="812"/>
      <c r="BX111" s="812"/>
      <c r="BY111" s="812"/>
      <c r="BZ111" s="812"/>
      <c r="CA111" s="812">
        <v>29546</v>
      </c>
      <c r="CB111" s="812"/>
      <c r="CC111" s="812"/>
      <c r="CD111" s="812"/>
      <c r="CE111" s="812"/>
      <c r="CF111" s="870">
        <v>0.6</v>
      </c>
      <c r="CG111" s="871"/>
      <c r="CH111" s="871"/>
      <c r="CI111" s="871"/>
      <c r="CJ111" s="871"/>
      <c r="CK111" s="922"/>
      <c r="CL111" s="816"/>
      <c r="CM111" s="810" t="s">
        <v>455</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811" t="s">
        <v>452</v>
      </c>
      <c r="DH111" s="812"/>
      <c r="DI111" s="812"/>
      <c r="DJ111" s="812"/>
      <c r="DK111" s="812"/>
      <c r="DL111" s="812" t="s">
        <v>452</v>
      </c>
      <c r="DM111" s="812"/>
      <c r="DN111" s="812"/>
      <c r="DO111" s="812"/>
      <c r="DP111" s="812"/>
      <c r="DQ111" s="812" t="s">
        <v>452</v>
      </c>
      <c r="DR111" s="812"/>
      <c r="DS111" s="812"/>
      <c r="DT111" s="812"/>
      <c r="DU111" s="812"/>
      <c r="DV111" s="789" t="s">
        <v>452</v>
      </c>
      <c r="DW111" s="789"/>
      <c r="DX111" s="789"/>
      <c r="DY111" s="789"/>
      <c r="DZ111" s="790"/>
    </row>
    <row r="112" spans="1:131" s="224" customFormat="1" ht="26.25" customHeight="1" x14ac:dyDescent="0.15">
      <c r="A112" s="907" t="s">
        <v>456</v>
      </c>
      <c r="B112" s="908"/>
      <c r="C112" s="747" t="s">
        <v>457</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8"/>
      <c r="AA112" s="774" t="s">
        <v>241</v>
      </c>
      <c r="AB112" s="775"/>
      <c r="AC112" s="775"/>
      <c r="AD112" s="775"/>
      <c r="AE112" s="776"/>
      <c r="AF112" s="777" t="s">
        <v>241</v>
      </c>
      <c r="AG112" s="775"/>
      <c r="AH112" s="775"/>
      <c r="AI112" s="775"/>
      <c r="AJ112" s="776"/>
      <c r="AK112" s="777" t="s">
        <v>241</v>
      </c>
      <c r="AL112" s="775"/>
      <c r="AM112" s="775"/>
      <c r="AN112" s="775"/>
      <c r="AO112" s="776"/>
      <c r="AP112" s="819" t="s">
        <v>241</v>
      </c>
      <c r="AQ112" s="820"/>
      <c r="AR112" s="820"/>
      <c r="AS112" s="820"/>
      <c r="AT112" s="821"/>
      <c r="AU112" s="927"/>
      <c r="AV112" s="928"/>
      <c r="AW112" s="928"/>
      <c r="AX112" s="928"/>
      <c r="AY112" s="928"/>
      <c r="AZ112" s="810" t="s">
        <v>458</v>
      </c>
      <c r="BA112" s="747"/>
      <c r="BB112" s="747"/>
      <c r="BC112" s="747"/>
      <c r="BD112" s="747"/>
      <c r="BE112" s="747"/>
      <c r="BF112" s="747"/>
      <c r="BG112" s="747"/>
      <c r="BH112" s="747"/>
      <c r="BI112" s="747"/>
      <c r="BJ112" s="747"/>
      <c r="BK112" s="747"/>
      <c r="BL112" s="747"/>
      <c r="BM112" s="747"/>
      <c r="BN112" s="747"/>
      <c r="BO112" s="747"/>
      <c r="BP112" s="748"/>
      <c r="BQ112" s="811">
        <v>4071616</v>
      </c>
      <c r="BR112" s="812"/>
      <c r="BS112" s="812"/>
      <c r="BT112" s="812"/>
      <c r="BU112" s="812"/>
      <c r="BV112" s="812">
        <v>3540956</v>
      </c>
      <c r="BW112" s="812"/>
      <c r="BX112" s="812"/>
      <c r="BY112" s="812"/>
      <c r="BZ112" s="812"/>
      <c r="CA112" s="812">
        <v>3068987</v>
      </c>
      <c r="CB112" s="812"/>
      <c r="CC112" s="812"/>
      <c r="CD112" s="812"/>
      <c r="CE112" s="812"/>
      <c r="CF112" s="870">
        <v>62.3</v>
      </c>
      <c r="CG112" s="871"/>
      <c r="CH112" s="871"/>
      <c r="CI112" s="871"/>
      <c r="CJ112" s="871"/>
      <c r="CK112" s="922"/>
      <c r="CL112" s="816"/>
      <c r="CM112" s="810" t="s">
        <v>459</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811" t="s">
        <v>241</v>
      </c>
      <c r="DH112" s="812"/>
      <c r="DI112" s="812"/>
      <c r="DJ112" s="812"/>
      <c r="DK112" s="812"/>
      <c r="DL112" s="812" t="s">
        <v>241</v>
      </c>
      <c r="DM112" s="812"/>
      <c r="DN112" s="812"/>
      <c r="DO112" s="812"/>
      <c r="DP112" s="812"/>
      <c r="DQ112" s="812" t="s">
        <v>241</v>
      </c>
      <c r="DR112" s="812"/>
      <c r="DS112" s="812"/>
      <c r="DT112" s="812"/>
      <c r="DU112" s="812"/>
      <c r="DV112" s="789" t="s">
        <v>241</v>
      </c>
      <c r="DW112" s="789"/>
      <c r="DX112" s="789"/>
      <c r="DY112" s="789"/>
      <c r="DZ112" s="790"/>
    </row>
    <row r="113" spans="1:130" s="224" customFormat="1" ht="26.25" customHeight="1" x14ac:dyDescent="0.15">
      <c r="A113" s="909"/>
      <c r="B113" s="910"/>
      <c r="C113" s="747" t="s">
        <v>460</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8"/>
      <c r="AA113" s="913">
        <v>621574</v>
      </c>
      <c r="AB113" s="914"/>
      <c r="AC113" s="914"/>
      <c r="AD113" s="914"/>
      <c r="AE113" s="915"/>
      <c r="AF113" s="916">
        <v>588517</v>
      </c>
      <c r="AG113" s="914"/>
      <c r="AH113" s="914"/>
      <c r="AI113" s="914"/>
      <c r="AJ113" s="915"/>
      <c r="AK113" s="916">
        <v>571674</v>
      </c>
      <c r="AL113" s="914"/>
      <c r="AM113" s="914"/>
      <c r="AN113" s="914"/>
      <c r="AO113" s="915"/>
      <c r="AP113" s="917">
        <v>11.6</v>
      </c>
      <c r="AQ113" s="918"/>
      <c r="AR113" s="918"/>
      <c r="AS113" s="918"/>
      <c r="AT113" s="919"/>
      <c r="AU113" s="927"/>
      <c r="AV113" s="928"/>
      <c r="AW113" s="928"/>
      <c r="AX113" s="928"/>
      <c r="AY113" s="928"/>
      <c r="AZ113" s="810" t="s">
        <v>461</v>
      </c>
      <c r="BA113" s="747"/>
      <c r="BB113" s="747"/>
      <c r="BC113" s="747"/>
      <c r="BD113" s="747"/>
      <c r="BE113" s="747"/>
      <c r="BF113" s="747"/>
      <c r="BG113" s="747"/>
      <c r="BH113" s="747"/>
      <c r="BI113" s="747"/>
      <c r="BJ113" s="747"/>
      <c r="BK113" s="747"/>
      <c r="BL113" s="747"/>
      <c r="BM113" s="747"/>
      <c r="BN113" s="747"/>
      <c r="BO113" s="747"/>
      <c r="BP113" s="748"/>
      <c r="BQ113" s="811" t="s">
        <v>241</v>
      </c>
      <c r="BR113" s="812"/>
      <c r="BS113" s="812"/>
      <c r="BT113" s="812"/>
      <c r="BU113" s="812"/>
      <c r="BV113" s="812" t="s">
        <v>241</v>
      </c>
      <c r="BW113" s="812"/>
      <c r="BX113" s="812"/>
      <c r="BY113" s="812"/>
      <c r="BZ113" s="812"/>
      <c r="CA113" s="812">
        <v>89928</v>
      </c>
      <c r="CB113" s="812"/>
      <c r="CC113" s="812"/>
      <c r="CD113" s="812"/>
      <c r="CE113" s="812"/>
      <c r="CF113" s="870">
        <v>1.8</v>
      </c>
      <c r="CG113" s="871"/>
      <c r="CH113" s="871"/>
      <c r="CI113" s="871"/>
      <c r="CJ113" s="871"/>
      <c r="CK113" s="922"/>
      <c r="CL113" s="816"/>
      <c r="CM113" s="810" t="s">
        <v>462</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74" t="s">
        <v>241</v>
      </c>
      <c r="DH113" s="775"/>
      <c r="DI113" s="775"/>
      <c r="DJ113" s="775"/>
      <c r="DK113" s="776"/>
      <c r="DL113" s="777" t="s">
        <v>241</v>
      </c>
      <c r="DM113" s="775"/>
      <c r="DN113" s="775"/>
      <c r="DO113" s="775"/>
      <c r="DP113" s="776"/>
      <c r="DQ113" s="777" t="s">
        <v>241</v>
      </c>
      <c r="DR113" s="775"/>
      <c r="DS113" s="775"/>
      <c r="DT113" s="775"/>
      <c r="DU113" s="776"/>
      <c r="DV113" s="819" t="s">
        <v>428</v>
      </c>
      <c r="DW113" s="820"/>
      <c r="DX113" s="820"/>
      <c r="DY113" s="820"/>
      <c r="DZ113" s="821"/>
    </row>
    <row r="114" spans="1:130" s="224" customFormat="1" ht="26.25" customHeight="1" x14ac:dyDescent="0.15">
      <c r="A114" s="909"/>
      <c r="B114" s="910"/>
      <c r="C114" s="747" t="s">
        <v>463</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8"/>
      <c r="AA114" s="774" t="s">
        <v>241</v>
      </c>
      <c r="AB114" s="775"/>
      <c r="AC114" s="775"/>
      <c r="AD114" s="775"/>
      <c r="AE114" s="776"/>
      <c r="AF114" s="777" t="s">
        <v>241</v>
      </c>
      <c r="AG114" s="775"/>
      <c r="AH114" s="775"/>
      <c r="AI114" s="775"/>
      <c r="AJ114" s="776"/>
      <c r="AK114" s="777">
        <v>6994</v>
      </c>
      <c r="AL114" s="775"/>
      <c r="AM114" s="775"/>
      <c r="AN114" s="775"/>
      <c r="AO114" s="776"/>
      <c r="AP114" s="819">
        <v>0.1</v>
      </c>
      <c r="AQ114" s="820"/>
      <c r="AR114" s="820"/>
      <c r="AS114" s="820"/>
      <c r="AT114" s="821"/>
      <c r="AU114" s="927"/>
      <c r="AV114" s="928"/>
      <c r="AW114" s="928"/>
      <c r="AX114" s="928"/>
      <c r="AY114" s="928"/>
      <c r="AZ114" s="810" t="s">
        <v>464</v>
      </c>
      <c r="BA114" s="747"/>
      <c r="BB114" s="747"/>
      <c r="BC114" s="747"/>
      <c r="BD114" s="747"/>
      <c r="BE114" s="747"/>
      <c r="BF114" s="747"/>
      <c r="BG114" s="747"/>
      <c r="BH114" s="747"/>
      <c r="BI114" s="747"/>
      <c r="BJ114" s="747"/>
      <c r="BK114" s="747"/>
      <c r="BL114" s="747"/>
      <c r="BM114" s="747"/>
      <c r="BN114" s="747"/>
      <c r="BO114" s="747"/>
      <c r="BP114" s="748"/>
      <c r="BQ114" s="811">
        <v>1164261</v>
      </c>
      <c r="BR114" s="812"/>
      <c r="BS114" s="812"/>
      <c r="BT114" s="812"/>
      <c r="BU114" s="812"/>
      <c r="BV114" s="812">
        <v>1143020</v>
      </c>
      <c r="BW114" s="812"/>
      <c r="BX114" s="812"/>
      <c r="BY114" s="812"/>
      <c r="BZ114" s="812"/>
      <c r="CA114" s="812">
        <v>1128340</v>
      </c>
      <c r="CB114" s="812"/>
      <c r="CC114" s="812"/>
      <c r="CD114" s="812"/>
      <c r="CE114" s="812"/>
      <c r="CF114" s="870">
        <v>22.9</v>
      </c>
      <c r="CG114" s="871"/>
      <c r="CH114" s="871"/>
      <c r="CI114" s="871"/>
      <c r="CJ114" s="871"/>
      <c r="CK114" s="922"/>
      <c r="CL114" s="816"/>
      <c r="CM114" s="810" t="s">
        <v>465</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74" t="s">
        <v>241</v>
      </c>
      <c r="DH114" s="775"/>
      <c r="DI114" s="775"/>
      <c r="DJ114" s="775"/>
      <c r="DK114" s="776"/>
      <c r="DL114" s="777" t="s">
        <v>241</v>
      </c>
      <c r="DM114" s="775"/>
      <c r="DN114" s="775"/>
      <c r="DO114" s="775"/>
      <c r="DP114" s="776"/>
      <c r="DQ114" s="777" t="s">
        <v>466</v>
      </c>
      <c r="DR114" s="775"/>
      <c r="DS114" s="775"/>
      <c r="DT114" s="775"/>
      <c r="DU114" s="776"/>
      <c r="DV114" s="819" t="s">
        <v>241</v>
      </c>
      <c r="DW114" s="820"/>
      <c r="DX114" s="820"/>
      <c r="DY114" s="820"/>
      <c r="DZ114" s="821"/>
    </row>
    <row r="115" spans="1:130" s="224" customFormat="1" ht="26.25" customHeight="1" x14ac:dyDescent="0.15">
      <c r="A115" s="909"/>
      <c r="B115" s="910"/>
      <c r="C115" s="747" t="s">
        <v>467</v>
      </c>
      <c r="D115" s="747"/>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8"/>
      <c r="AA115" s="913">
        <v>14774</v>
      </c>
      <c r="AB115" s="914"/>
      <c r="AC115" s="914"/>
      <c r="AD115" s="914"/>
      <c r="AE115" s="915"/>
      <c r="AF115" s="916">
        <v>14774</v>
      </c>
      <c r="AG115" s="914"/>
      <c r="AH115" s="914"/>
      <c r="AI115" s="914"/>
      <c r="AJ115" s="915"/>
      <c r="AK115" s="916">
        <v>14774</v>
      </c>
      <c r="AL115" s="914"/>
      <c r="AM115" s="914"/>
      <c r="AN115" s="914"/>
      <c r="AO115" s="915"/>
      <c r="AP115" s="917">
        <v>0.3</v>
      </c>
      <c r="AQ115" s="918"/>
      <c r="AR115" s="918"/>
      <c r="AS115" s="918"/>
      <c r="AT115" s="919"/>
      <c r="AU115" s="927"/>
      <c r="AV115" s="928"/>
      <c r="AW115" s="928"/>
      <c r="AX115" s="928"/>
      <c r="AY115" s="928"/>
      <c r="AZ115" s="810" t="s">
        <v>468</v>
      </c>
      <c r="BA115" s="747"/>
      <c r="BB115" s="747"/>
      <c r="BC115" s="747"/>
      <c r="BD115" s="747"/>
      <c r="BE115" s="747"/>
      <c r="BF115" s="747"/>
      <c r="BG115" s="747"/>
      <c r="BH115" s="747"/>
      <c r="BI115" s="747"/>
      <c r="BJ115" s="747"/>
      <c r="BK115" s="747"/>
      <c r="BL115" s="747"/>
      <c r="BM115" s="747"/>
      <c r="BN115" s="747"/>
      <c r="BO115" s="747"/>
      <c r="BP115" s="748"/>
      <c r="BQ115" s="811" t="s">
        <v>241</v>
      </c>
      <c r="BR115" s="812"/>
      <c r="BS115" s="812"/>
      <c r="BT115" s="812"/>
      <c r="BU115" s="812"/>
      <c r="BV115" s="812" t="s">
        <v>241</v>
      </c>
      <c r="BW115" s="812"/>
      <c r="BX115" s="812"/>
      <c r="BY115" s="812"/>
      <c r="BZ115" s="812"/>
      <c r="CA115" s="812" t="s">
        <v>241</v>
      </c>
      <c r="CB115" s="812"/>
      <c r="CC115" s="812"/>
      <c r="CD115" s="812"/>
      <c r="CE115" s="812"/>
      <c r="CF115" s="870" t="s">
        <v>241</v>
      </c>
      <c r="CG115" s="871"/>
      <c r="CH115" s="871"/>
      <c r="CI115" s="871"/>
      <c r="CJ115" s="871"/>
      <c r="CK115" s="922"/>
      <c r="CL115" s="816"/>
      <c r="CM115" s="810" t="s">
        <v>469</v>
      </c>
      <c r="CN115" s="747"/>
      <c r="CO115" s="747"/>
      <c r="CP115" s="747"/>
      <c r="CQ115" s="747"/>
      <c r="CR115" s="747"/>
      <c r="CS115" s="747"/>
      <c r="CT115" s="747"/>
      <c r="CU115" s="747"/>
      <c r="CV115" s="747"/>
      <c r="CW115" s="747"/>
      <c r="CX115" s="747"/>
      <c r="CY115" s="747"/>
      <c r="CZ115" s="747"/>
      <c r="DA115" s="747"/>
      <c r="DB115" s="747"/>
      <c r="DC115" s="747"/>
      <c r="DD115" s="747"/>
      <c r="DE115" s="747"/>
      <c r="DF115" s="748"/>
      <c r="DG115" s="774" t="s">
        <v>428</v>
      </c>
      <c r="DH115" s="775"/>
      <c r="DI115" s="775"/>
      <c r="DJ115" s="775"/>
      <c r="DK115" s="776"/>
      <c r="DL115" s="777" t="s">
        <v>241</v>
      </c>
      <c r="DM115" s="775"/>
      <c r="DN115" s="775"/>
      <c r="DO115" s="775"/>
      <c r="DP115" s="776"/>
      <c r="DQ115" s="777" t="s">
        <v>241</v>
      </c>
      <c r="DR115" s="775"/>
      <c r="DS115" s="775"/>
      <c r="DT115" s="775"/>
      <c r="DU115" s="776"/>
      <c r="DV115" s="819" t="s">
        <v>241</v>
      </c>
      <c r="DW115" s="820"/>
      <c r="DX115" s="820"/>
      <c r="DY115" s="820"/>
      <c r="DZ115" s="821"/>
    </row>
    <row r="116" spans="1:130" s="224" customFormat="1" ht="26.25" customHeight="1" x14ac:dyDescent="0.15">
      <c r="A116" s="911"/>
      <c r="B116" s="912"/>
      <c r="C116" s="834" t="s">
        <v>470</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774">
        <v>47</v>
      </c>
      <c r="AB116" s="775"/>
      <c r="AC116" s="775"/>
      <c r="AD116" s="775"/>
      <c r="AE116" s="776"/>
      <c r="AF116" s="777">
        <v>68</v>
      </c>
      <c r="AG116" s="775"/>
      <c r="AH116" s="775"/>
      <c r="AI116" s="775"/>
      <c r="AJ116" s="776"/>
      <c r="AK116" s="777">
        <v>399</v>
      </c>
      <c r="AL116" s="775"/>
      <c r="AM116" s="775"/>
      <c r="AN116" s="775"/>
      <c r="AO116" s="776"/>
      <c r="AP116" s="819">
        <v>0</v>
      </c>
      <c r="AQ116" s="820"/>
      <c r="AR116" s="820"/>
      <c r="AS116" s="820"/>
      <c r="AT116" s="821"/>
      <c r="AU116" s="927"/>
      <c r="AV116" s="928"/>
      <c r="AW116" s="928"/>
      <c r="AX116" s="928"/>
      <c r="AY116" s="928"/>
      <c r="AZ116" s="904" t="s">
        <v>471</v>
      </c>
      <c r="BA116" s="905"/>
      <c r="BB116" s="905"/>
      <c r="BC116" s="905"/>
      <c r="BD116" s="905"/>
      <c r="BE116" s="905"/>
      <c r="BF116" s="905"/>
      <c r="BG116" s="905"/>
      <c r="BH116" s="905"/>
      <c r="BI116" s="905"/>
      <c r="BJ116" s="905"/>
      <c r="BK116" s="905"/>
      <c r="BL116" s="905"/>
      <c r="BM116" s="905"/>
      <c r="BN116" s="905"/>
      <c r="BO116" s="905"/>
      <c r="BP116" s="906"/>
      <c r="BQ116" s="811" t="s">
        <v>241</v>
      </c>
      <c r="BR116" s="812"/>
      <c r="BS116" s="812"/>
      <c r="BT116" s="812"/>
      <c r="BU116" s="812"/>
      <c r="BV116" s="812" t="s">
        <v>241</v>
      </c>
      <c r="BW116" s="812"/>
      <c r="BX116" s="812"/>
      <c r="BY116" s="812"/>
      <c r="BZ116" s="812"/>
      <c r="CA116" s="812" t="s">
        <v>241</v>
      </c>
      <c r="CB116" s="812"/>
      <c r="CC116" s="812"/>
      <c r="CD116" s="812"/>
      <c r="CE116" s="812"/>
      <c r="CF116" s="870" t="s">
        <v>241</v>
      </c>
      <c r="CG116" s="871"/>
      <c r="CH116" s="871"/>
      <c r="CI116" s="871"/>
      <c r="CJ116" s="871"/>
      <c r="CK116" s="922"/>
      <c r="CL116" s="816"/>
      <c r="CM116" s="810" t="s">
        <v>472</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74">
        <v>59094</v>
      </c>
      <c r="DH116" s="775"/>
      <c r="DI116" s="775"/>
      <c r="DJ116" s="775"/>
      <c r="DK116" s="776"/>
      <c r="DL116" s="777">
        <v>44320</v>
      </c>
      <c r="DM116" s="775"/>
      <c r="DN116" s="775"/>
      <c r="DO116" s="775"/>
      <c r="DP116" s="776"/>
      <c r="DQ116" s="777">
        <v>29546</v>
      </c>
      <c r="DR116" s="775"/>
      <c r="DS116" s="775"/>
      <c r="DT116" s="775"/>
      <c r="DU116" s="776"/>
      <c r="DV116" s="819">
        <v>0.6</v>
      </c>
      <c r="DW116" s="820"/>
      <c r="DX116" s="820"/>
      <c r="DY116" s="820"/>
      <c r="DZ116" s="821"/>
    </row>
    <row r="117" spans="1:130" s="224" customFormat="1" ht="26.25" customHeight="1" x14ac:dyDescent="0.15">
      <c r="A117" s="890" t="s">
        <v>192</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72" t="s">
        <v>473</v>
      </c>
      <c r="Z117" s="892"/>
      <c r="AA117" s="897">
        <v>1453567</v>
      </c>
      <c r="AB117" s="898"/>
      <c r="AC117" s="898"/>
      <c r="AD117" s="898"/>
      <c r="AE117" s="899"/>
      <c r="AF117" s="900">
        <v>1430267</v>
      </c>
      <c r="AG117" s="898"/>
      <c r="AH117" s="898"/>
      <c r="AI117" s="898"/>
      <c r="AJ117" s="899"/>
      <c r="AK117" s="900">
        <v>1418929</v>
      </c>
      <c r="AL117" s="898"/>
      <c r="AM117" s="898"/>
      <c r="AN117" s="898"/>
      <c r="AO117" s="899"/>
      <c r="AP117" s="901"/>
      <c r="AQ117" s="902"/>
      <c r="AR117" s="902"/>
      <c r="AS117" s="902"/>
      <c r="AT117" s="903"/>
      <c r="AU117" s="927"/>
      <c r="AV117" s="928"/>
      <c r="AW117" s="928"/>
      <c r="AX117" s="928"/>
      <c r="AY117" s="928"/>
      <c r="AZ117" s="858" t="s">
        <v>474</v>
      </c>
      <c r="BA117" s="859"/>
      <c r="BB117" s="859"/>
      <c r="BC117" s="859"/>
      <c r="BD117" s="859"/>
      <c r="BE117" s="859"/>
      <c r="BF117" s="859"/>
      <c r="BG117" s="859"/>
      <c r="BH117" s="859"/>
      <c r="BI117" s="859"/>
      <c r="BJ117" s="859"/>
      <c r="BK117" s="859"/>
      <c r="BL117" s="859"/>
      <c r="BM117" s="859"/>
      <c r="BN117" s="859"/>
      <c r="BO117" s="859"/>
      <c r="BP117" s="860"/>
      <c r="BQ117" s="811" t="s">
        <v>241</v>
      </c>
      <c r="BR117" s="812"/>
      <c r="BS117" s="812"/>
      <c r="BT117" s="812"/>
      <c r="BU117" s="812"/>
      <c r="BV117" s="812" t="s">
        <v>241</v>
      </c>
      <c r="BW117" s="812"/>
      <c r="BX117" s="812"/>
      <c r="BY117" s="812"/>
      <c r="BZ117" s="812"/>
      <c r="CA117" s="812" t="s">
        <v>241</v>
      </c>
      <c r="CB117" s="812"/>
      <c r="CC117" s="812"/>
      <c r="CD117" s="812"/>
      <c r="CE117" s="812"/>
      <c r="CF117" s="870" t="s">
        <v>241</v>
      </c>
      <c r="CG117" s="871"/>
      <c r="CH117" s="871"/>
      <c r="CI117" s="871"/>
      <c r="CJ117" s="871"/>
      <c r="CK117" s="922"/>
      <c r="CL117" s="816"/>
      <c r="CM117" s="810" t="s">
        <v>475</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74" t="s">
        <v>241</v>
      </c>
      <c r="DH117" s="775"/>
      <c r="DI117" s="775"/>
      <c r="DJ117" s="775"/>
      <c r="DK117" s="776"/>
      <c r="DL117" s="777" t="s">
        <v>241</v>
      </c>
      <c r="DM117" s="775"/>
      <c r="DN117" s="775"/>
      <c r="DO117" s="775"/>
      <c r="DP117" s="776"/>
      <c r="DQ117" s="777" t="s">
        <v>241</v>
      </c>
      <c r="DR117" s="775"/>
      <c r="DS117" s="775"/>
      <c r="DT117" s="775"/>
      <c r="DU117" s="776"/>
      <c r="DV117" s="819" t="s">
        <v>428</v>
      </c>
      <c r="DW117" s="820"/>
      <c r="DX117" s="820"/>
      <c r="DY117" s="820"/>
      <c r="DZ117" s="821"/>
    </row>
    <row r="118" spans="1:130" s="224" customFormat="1" ht="26.25" customHeight="1" x14ac:dyDescent="0.15">
      <c r="A118" s="890" t="s">
        <v>447</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444</v>
      </c>
      <c r="AB118" s="891"/>
      <c r="AC118" s="891"/>
      <c r="AD118" s="891"/>
      <c r="AE118" s="892"/>
      <c r="AF118" s="893" t="s">
        <v>445</v>
      </c>
      <c r="AG118" s="891"/>
      <c r="AH118" s="891"/>
      <c r="AI118" s="891"/>
      <c r="AJ118" s="892"/>
      <c r="AK118" s="893" t="s">
        <v>315</v>
      </c>
      <c r="AL118" s="891"/>
      <c r="AM118" s="891"/>
      <c r="AN118" s="891"/>
      <c r="AO118" s="892"/>
      <c r="AP118" s="894" t="s">
        <v>446</v>
      </c>
      <c r="AQ118" s="895"/>
      <c r="AR118" s="895"/>
      <c r="AS118" s="895"/>
      <c r="AT118" s="896"/>
      <c r="AU118" s="927"/>
      <c r="AV118" s="928"/>
      <c r="AW118" s="928"/>
      <c r="AX118" s="928"/>
      <c r="AY118" s="928"/>
      <c r="AZ118" s="833" t="s">
        <v>476</v>
      </c>
      <c r="BA118" s="834"/>
      <c r="BB118" s="834"/>
      <c r="BC118" s="834"/>
      <c r="BD118" s="834"/>
      <c r="BE118" s="834"/>
      <c r="BF118" s="834"/>
      <c r="BG118" s="834"/>
      <c r="BH118" s="834"/>
      <c r="BI118" s="834"/>
      <c r="BJ118" s="834"/>
      <c r="BK118" s="834"/>
      <c r="BL118" s="834"/>
      <c r="BM118" s="834"/>
      <c r="BN118" s="834"/>
      <c r="BO118" s="834"/>
      <c r="BP118" s="835"/>
      <c r="BQ118" s="874" t="s">
        <v>241</v>
      </c>
      <c r="BR118" s="840"/>
      <c r="BS118" s="840"/>
      <c r="BT118" s="840"/>
      <c r="BU118" s="840"/>
      <c r="BV118" s="840" t="s">
        <v>241</v>
      </c>
      <c r="BW118" s="840"/>
      <c r="BX118" s="840"/>
      <c r="BY118" s="840"/>
      <c r="BZ118" s="840"/>
      <c r="CA118" s="840" t="s">
        <v>241</v>
      </c>
      <c r="CB118" s="840"/>
      <c r="CC118" s="840"/>
      <c r="CD118" s="840"/>
      <c r="CE118" s="840"/>
      <c r="CF118" s="870" t="s">
        <v>241</v>
      </c>
      <c r="CG118" s="871"/>
      <c r="CH118" s="871"/>
      <c r="CI118" s="871"/>
      <c r="CJ118" s="871"/>
      <c r="CK118" s="922"/>
      <c r="CL118" s="816"/>
      <c r="CM118" s="810" t="s">
        <v>477</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74" t="s">
        <v>241</v>
      </c>
      <c r="DH118" s="775"/>
      <c r="DI118" s="775"/>
      <c r="DJ118" s="775"/>
      <c r="DK118" s="776"/>
      <c r="DL118" s="777" t="s">
        <v>241</v>
      </c>
      <c r="DM118" s="775"/>
      <c r="DN118" s="775"/>
      <c r="DO118" s="775"/>
      <c r="DP118" s="776"/>
      <c r="DQ118" s="777" t="s">
        <v>241</v>
      </c>
      <c r="DR118" s="775"/>
      <c r="DS118" s="775"/>
      <c r="DT118" s="775"/>
      <c r="DU118" s="776"/>
      <c r="DV118" s="819" t="s">
        <v>428</v>
      </c>
      <c r="DW118" s="820"/>
      <c r="DX118" s="820"/>
      <c r="DY118" s="820"/>
      <c r="DZ118" s="821"/>
    </row>
    <row r="119" spans="1:130" s="224" customFormat="1" ht="26.25" customHeight="1" x14ac:dyDescent="0.15">
      <c r="A119" s="813" t="s">
        <v>450</v>
      </c>
      <c r="B119" s="814"/>
      <c r="C119" s="855" t="s">
        <v>451</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83" t="s">
        <v>241</v>
      </c>
      <c r="AB119" s="884"/>
      <c r="AC119" s="884"/>
      <c r="AD119" s="884"/>
      <c r="AE119" s="885"/>
      <c r="AF119" s="886" t="s">
        <v>241</v>
      </c>
      <c r="AG119" s="884"/>
      <c r="AH119" s="884"/>
      <c r="AI119" s="884"/>
      <c r="AJ119" s="885"/>
      <c r="AK119" s="886" t="s">
        <v>241</v>
      </c>
      <c r="AL119" s="884"/>
      <c r="AM119" s="884"/>
      <c r="AN119" s="884"/>
      <c r="AO119" s="885"/>
      <c r="AP119" s="887" t="s">
        <v>466</v>
      </c>
      <c r="AQ119" s="888"/>
      <c r="AR119" s="888"/>
      <c r="AS119" s="888"/>
      <c r="AT119" s="889"/>
      <c r="AU119" s="929"/>
      <c r="AV119" s="930"/>
      <c r="AW119" s="930"/>
      <c r="AX119" s="930"/>
      <c r="AY119" s="930"/>
      <c r="AZ119" s="245" t="s">
        <v>192</v>
      </c>
      <c r="BA119" s="245"/>
      <c r="BB119" s="245"/>
      <c r="BC119" s="245"/>
      <c r="BD119" s="245"/>
      <c r="BE119" s="245"/>
      <c r="BF119" s="245"/>
      <c r="BG119" s="245"/>
      <c r="BH119" s="245"/>
      <c r="BI119" s="245"/>
      <c r="BJ119" s="245"/>
      <c r="BK119" s="245"/>
      <c r="BL119" s="245"/>
      <c r="BM119" s="245"/>
      <c r="BN119" s="245"/>
      <c r="BO119" s="872" t="s">
        <v>478</v>
      </c>
      <c r="BP119" s="873"/>
      <c r="BQ119" s="874">
        <v>14135626</v>
      </c>
      <c r="BR119" s="840"/>
      <c r="BS119" s="840"/>
      <c r="BT119" s="840"/>
      <c r="BU119" s="840"/>
      <c r="BV119" s="840">
        <v>14153069</v>
      </c>
      <c r="BW119" s="840"/>
      <c r="BX119" s="840"/>
      <c r="BY119" s="840"/>
      <c r="BZ119" s="840"/>
      <c r="CA119" s="840">
        <v>13646547</v>
      </c>
      <c r="CB119" s="840"/>
      <c r="CC119" s="840"/>
      <c r="CD119" s="840"/>
      <c r="CE119" s="840"/>
      <c r="CF119" s="743"/>
      <c r="CG119" s="744"/>
      <c r="CH119" s="744"/>
      <c r="CI119" s="744"/>
      <c r="CJ119" s="829"/>
      <c r="CK119" s="923"/>
      <c r="CL119" s="818"/>
      <c r="CM119" s="833" t="s">
        <v>479</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758" t="s">
        <v>241</v>
      </c>
      <c r="DH119" s="759"/>
      <c r="DI119" s="759"/>
      <c r="DJ119" s="759"/>
      <c r="DK119" s="760"/>
      <c r="DL119" s="761" t="s">
        <v>241</v>
      </c>
      <c r="DM119" s="759"/>
      <c r="DN119" s="759"/>
      <c r="DO119" s="759"/>
      <c r="DP119" s="760"/>
      <c r="DQ119" s="761" t="s">
        <v>241</v>
      </c>
      <c r="DR119" s="759"/>
      <c r="DS119" s="759"/>
      <c r="DT119" s="759"/>
      <c r="DU119" s="760"/>
      <c r="DV119" s="843" t="s">
        <v>241</v>
      </c>
      <c r="DW119" s="844"/>
      <c r="DX119" s="844"/>
      <c r="DY119" s="844"/>
      <c r="DZ119" s="845"/>
    </row>
    <row r="120" spans="1:130" s="224" customFormat="1" ht="26.25" customHeight="1" x14ac:dyDescent="0.15">
      <c r="A120" s="815"/>
      <c r="B120" s="816"/>
      <c r="C120" s="810" t="s">
        <v>455</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74" t="s">
        <v>241</v>
      </c>
      <c r="AB120" s="775"/>
      <c r="AC120" s="775"/>
      <c r="AD120" s="775"/>
      <c r="AE120" s="776"/>
      <c r="AF120" s="777" t="s">
        <v>241</v>
      </c>
      <c r="AG120" s="775"/>
      <c r="AH120" s="775"/>
      <c r="AI120" s="775"/>
      <c r="AJ120" s="776"/>
      <c r="AK120" s="777" t="s">
        <v>241</v>
      </c>
      <c r="AL120" s="775"/>
      <c r="AM120" s="775"/>
      <c r="AN120" s="775"/>
      <c r="AO120" s="776"/>
      <c r="AP120" s="819" t="s">
        <v>241</v>
      </c>
      <c r="AQ120" s="820"/>
      <c r="AR120" s="820"/>
      <c r="AS120" s="820"/>
      <c r="AT120" s="821"/>
      <c r="AU120" s="875" t="s">
        <v>480</v>
      </c>
      <c r="AV120" s="876"/>
      <c r="AW120" s="876"/>
      <c r="AX120" s="876"/>
      <c r="AY120" s="877"/>
      <c r="AZ120" s="855" t="s">
        <v>481</v>
      </c>
      <c r="BA120" s="803"/>
      <c r="BB120" s="803"/>
      <c r="BC120" s="803"/>
      <c r="BD120" s="803"/>
      <c r="BE120" s="803"/>
      <c r="BF120" s="803"/>
      <c r="BG120" s="803"/>
      <c r="BH120" s="803"/>
      <c r="BI120" s="803"/>
      <c r="BJ120" s="803"/>
      <c r="BK120" s="803"/>
      <c r="BL120" s="803"/>
      <c r="BM120" s="803"/>
      <c r="BN120" s="803"/>
      <c r="BO120" s="803"/>
      <c r="BP120" s="804"/>
      <c r="BQ120" s="856">
        <v>6146756</v>
      </c>
      <c r="BR120" s="837"/>
      <c r="BS120" s="837"/>
      <c r="BT120" s="837"/>
      <c r="BU120" s="837"/>
      <c r="BV120" s="837">
        <v>6069557</v>
      </c>
      <c r="BW120" s="837"/>
      <c r="BX120" s="837"/>
      <c r="BY120" s="837"/>
      <c r="BZ120" s="837"/>
      <c r="CA120" s="837">
        <v>5622796</v>
      </c>
      <c r="CB120" s="837"/>
      <c r="CC120" s="837"/>
      <c r="CD120" s="837"/>
      <c r="CE120" s="837"/>
      <c r="CF120" s="861">
        <v>114.1</v>
      </c>
      <c r="CG120" s="862"/>
      <c r="CH120" s="862"/>
      <c r="CI120" s="862"/>
      <c r="CJ120" s="862"/>
      <c r="CK120" s="863" t="s">
        <v>482</v>
      </c>
      <c r="CL120" s="847"/>
      <c r="CM120" s="847"/>
      <c r="CN120" s="847"/>
      <c r="CO120" s="848"/>
      <c r="CP120" s="867" t="s">
        <v>418</v>
      </c>
      <c r="CQ120" s="868"/>
      <c r="CR120" s="868"/>
      <c r="CS120" s="868"/>
      <c r="CT120" s="868"/>
      <c r="CU120" s="868"/>
      <c r="CV120" s="868"/>
      <c r="CW120" s="868"/>
      <c r="CX120" s="868"/>
      <c r="CY120" s="868"/>
      <c r="CZ120" s="868"/>
      <c r="DA120" s="868"/>
      <c r="DB120" s="868"/>
      <c r="DC120" s="868"/>
      <c r="DD120" s="868"/>
      <c r="DE120" s="868"/>
      <c r="DF120" s="869"/>
      <c r="DG120" s="856">
        <v>1805239</v>
      </c>
      <c r="DH120" s="837"/>
      <c r="DI120" s="837"/>
      <c r="DJ120" s="837"/>
      <c r="DK120" s="837"/>
      <c r="DL120" s="837">
        <v>1626842</v>
      </c>
      <c r="DM120" s="837"/>
      <c r="DN120" s="837"/>
      <c r="DO120" s="837"/>
      <c r="DP120" s="837"/>
      <c r="DQ120" s="837">
        <v>1418676</v>
      </c>
      <c r="DR120" s="837"/>
      <c r="DS120" s="837"/>
      <c r="DT120" s="837"/>
      <c r="DU120" s="837"/>
      <c r="DV120" s="838">
        <v>28.8</v>
      </c>
      <c r="DW120" s="838"/>
      <c r="DX120" s="838"/>
      <c r="DY120" s="838"/>
      <c r="DZ120" s="839"/>
    </row>
    <row r="121" spans="1:130" s="224" customFormat="1" ht="26.25" customHeight="1" x14ac:dyDescent="0.15">
      <c r="A121" s="815"/>
      <c r="B121" s="816"/>
      <c r="C121" s="858" t="s">
        <v>483</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74" t="s">
        <v>466</v>
      </c>
      <c r="AB121" s="775"/>
      <c r="AC121" s="775"/>
      <c r="AD121" s="775"/>
      <c r="AE121" s="776"/>
      <c r="AF121" s="777" t="s">
        <v>241</v>
      </c>
      <c r="AG121" s="775"/>
      <c r="AH121" s="775"/>
      <c r="AI121" s="775"/>
      <c r="AJ121" s="776"/>
      <c r="AK121" s="777" t="s">
        <v>241</v>
      </c>
      <c r="AL121" s="775"/>
      <c r="AM121" s="775"/>
      <c r="AN121" s="775"/>
      <c r="AO121" s="776"/>
      <c r="AP121" s="819" t="s">
        <v>241</v>
      </c>
      <c r="AQ121" s="820"/>
      <c r="AR121" s="820"/>
      <c r="AS121" s="820"/>
      <c r="AT121" s="821"/>
      <c r="AU121" s="878"/>
      <c r="AV121" s="879"/>
      <c r="AW121" s="879"/>
      <c r="AX121" s="879"/>
      <c r="AY121" s="880"/>
      <c r="AZ121" s="810" t="s">
        <v>484</v>
      </c>
      <c r="BA121" s="747"/>
      <c r="BB121" s="747"/>
      <c r="BC121" s="747"/>
      <c r="BD121" s="747"/>
      <c r="BE121" s="747"/>
      <c r="BF121" s="747"/>
      <c r="BG121" s="747"/>
      <c r="BH121" s="747"/>
      <c r="BI121" s="747"/>
      <c r="BJ121" s="747"/>
      <c r="BK121" s="747"/>
      <c r="BL121" s="747"/>
      <c r="BM121" s="747"/>
      <c r="BN121" s="747"/>
      <c r="BO121" s="747"/>
      <c r="BP121" s="748"/>
      <c r="BQ121" s="811">
        <v>61688</v>
      </c>
      <c r="BR121" s="812"/>
      <c r="BS121" s="812"/>
      <c r="BT121" s="812"/>
      <c r="BU121" s="812"/>
      <c r="BV121" s="812">
        <v>38490</v>
      </c>
      <c r="BW121" s="812"/>
      <c r="BX121" s="812"/>
      <c r="BY121" s="812"/>
      <c r="BZ121" s="812"/>
      <c r="CA121" s="812">
        <v>63048</v>
      </c>
      <c r="CB121" s="812"/>
      <c r="CC121" s="812"/>
      <c r="CD121" s="812"/>
      <c r="CE121" s="812"/>
      <c r="CF121" s="870">
        <v>1.3</v>
      </c>
      <c r="CG121" s="871"/>
      <c r="CH121" s="871"/>
      <c r="CI121" s="871"/>
      <c r="CJ121" s="871"/>
      <c r="CK121" s="864"/>
      <c r="CL121" s="850"/>
      <c r="CM121" s="850"/>
      <c r="CN121" s="850"/>
      <c r="CO121" s="851"/>
      <c r="CP121" s="830" t="s">
        <v>485</v>
      </c>
      <c r="CQ121" s="831"/>
      <c r="CR121" s="831"/>
      <c r="CS121" s="831"/>
      <c r="CT121" s="831"/>
      <c r="CU121" s="831"/>
      <c r="CV121" s="831"/>
      <c r="CW121" s="831"/>
      <c r="CX121" s="831"/>
      <c r="CY121" s="831"/>
      <c r="CZ121" s="831"/>
      <c r="DA121" s="831"/>
      <c r="DB121" s="831"/>
      <c r="DC121" s="831"/>
      <c r="DD121" s="831"/>
      <c r="DE121" s="831"/>
      <c r="DF121" s="832"/>
      <c r="DG121" s="811">
        <v>1086920</v>
      </c>
      <c r="DH121" s="812"/>
      <c r="DI121" s="812"/>
      <c r="DJ121" s="812"/>
      <c r="DK121" s="812"/>
      <c r="DL121" s="812">
        <v>935371</v>
      </c>
      <c r="DM121" s="812"/>
      <c r="DN121" s="812"/>
      <c r="DO121" s="812"/>
      <c r="DP121" s="812"/>
      <c r="DQ121" s="812">
        <v>795160</v>
      </c>
      <c r="DR121" s="812"/>
      <c r="DS121" s="812"/>
      <c r="DT121" s="812"/>
      <c r="DU121" s="812"/>
      <c r="DV121" s="789">
        <v>16.100000000000001</v>
      </c>
      <c r="DW121" s="789"/>
      <c r="DX121" s="789"/>
      <c r="DY121" s="789"/>
      <c r="DZ121" s="790"/>
    </row>
    <row r="122" spans="1:130" s="224" customFormat="1" ht="26.25" customHeight="1" x14ac:dyDescent="0.15">
      <c r="A122" s="815"/>
      <c r="B122" s="816"/>
      <c r="C122" s="810" t="s">
        <v>465</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74" t="s">
        <v>241</v>
      </c>
      <c r="AB122" s="775"/>
      <c r="AC122" s="775"/>
      <c r="AD122" s="775"/>
      <c r="AE122" s="776"/>
      <c r="AF122" s="777" t="s">
        <v>241</v>
      </c>
      <c r="AG122" s="775"/>
      <c r="AH122" s="775"/>
      <c r="AI122" s="775"/>
      <c r="AJ122" s="776"/>
      <c r="AK122" s="777" t="s">
        <v>241</v>
      </c>
      <c r="AL122" s="775"/>
      <c r="AM122" s="775"/>
      <c r="AN122" s="775"/>
      <c r="AO122" s="776"/>
      <c r="AP122" s="819" t="s">
        <v>241</v>
      </c>
      <c r="AQ122" s="820"/>
      <c r="AR122" s="820"/>
      <c r="AS122" s="820"/>
      <c r="AT122" s="821"/>
      <c r="AU122" s="878"/>
      <c r="AV122" s="879"/>
      <c r="AW122" s="879"/>
      <c r="AX122" s="879"/>
      <c r="AY122" s="880"/>
      <c r="AZ122" s="833" t="s">
        <v>486</v>
      </c>
      <c r="BA122" s="834"/>
      <c r="BB122" s="834"/>
      <c r="BC122" s="834"/>
      <c r="BD122" s="834"/>
      <c r="BE122" s="834"/>
      <c r="BF122" s="834"/>
      <c r="BG122" s="834"/>
      <c r="BH122" s="834"/>
      <c r="BI122" s="834"/>
      <c r="BJ122" s="834"/>
      <c r="BK122" s="834"/>
      <c r="BL122" s="834"/>
      <c r="BM122" s="834"/>
      <c r="BN122" s="834"/>
      <c r="BO122" s="834"/>
      <c r="BP122" s="835"/>
      <c r="BQ122" s="874">
        <v>9277212</v>
      </c>
      <c r="BR122" s="840"/>
      <c r="BS122" s="840"/>
      <c r="BT122" s="840"/>
      <c r="BU122" s="840"/>
      <c r="BV122" s="840">
        <v>9201184</v>
      </c>
      <c r="BW122" s="840"/>
      <c r="BX122" s="840"/>
      <c r="BY122" s="840"/>
      <c r="BZ122" s="840"/>
      <c r="CA122" s="840">
        <v>8786819</v>
      </c>
      <c r="CB122" s="840"/>
      <c r="CC122" s="840"/>
      <c r="CD122" s="840"/>
      <c r="CE122" s="840"/>
      <c r="CF122" s="841">
        <v>178.3</v>
      </c>
      <c r="CG122" s="842"/>
      <c r="CH122" s="842"/>
      <c r="CI122" s="842"/>
      <c r="CJ122" s="842"/>
      <c r="CK122" s="864"/>
      <c r="CL122" s="850"/>
      <c r="CM122" s="850"/>
      <c r="CN122" s="850"/>
      <c r="CO122" s="851"/>
      <c r="CP122" s="830" t="s">
        <v>487</v>
      </c>
      <c r="CQ122" s="831"/>
      <c r="CR122" s="831"/>
      <c r="CS122" s="831"/>
      <c r="CT122" s="831"/>
      <c r="CU122" s="831"/>
      <c r="CV122" s="831"/>
      <c r="CW122" s="831"/>
      <c r="CX122" s="831"/>
      <c r="CY122" s="831"/>
      <c r="CZ122" s="831"/>
      <c r="DA122" s="831"/>
      <c r="DB122" s="831"/>
      <c r="DC122" s="831"/>
      <c r="DD122" s="831"/>
      <c r="DE122" s="831"/>
      <c r="DF122" s="832"/>
      <c r="DG122" s="811">
        <v>808229</v>
      </c>
      <c r="DH122" s="812"/>
      <c r="DI122" s="812"/>
      <c r="DJ122" s="812"/>
      <c r="DK122" s="812"/>
      <c r="DL122" s="812">
        <v>672403</v>
      </c>
      <c r="DM122" s="812"/>
      <c r="DN122" s="812"/>
      <c r="DO122" s="812"/>
      <c r="DP122" s="812"/>
      <c r="DQ122" s="812">
        <v>585979</v>
      </c>
      <c r="DR122" s="812"/>
      <c r="DS122" s="812"/>
      <c r="DT122" s="812"/>
      <c r="DU122" s="812"/>
      <c r="DV122" s="789">
        <v>11.9</v>
      </c>
      <c r="DW122" s="789"/>
      <c r="DX122" s="789"/>
      <c r="DY122" s="789"/>
      <c r="DZ122" s="790"/>
    </row>
    <row r="123" spans="1:130" s="224" customFormat="1" ht="26.25" customHeight="1" x14ac:dyDescent="0.15">
      <c r="A123" s="815"/>
      <c r="B123" s="816"/>
      <c r="C123" s="810" t="s">
        <v>472</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74">
        <v>14774</v>
      </c>
      <c r="AB123" s="775"/>
      <c r="AC123" s="775"/>
      <c r="AD123" s="775"/>
      <c r="AE123" s="776"/>
      <c r="AF123" s="777">
        <v>14774</v>
      </c>
      <c r="AG123" s="775"/>
      <c r="AH123" s="775"/>
      <c r="AI123" s="775"/>
      <c r="AJ123" s="776"/>
      <c r="AK123" s="777">
        <v>14774</v>
      </c>
      <c r="AL123" s="775"/>
      <c r="AM123" s="775"/>
      <c r="AN123" s="775"/>
      <c r="AO123" s="776"/>
      <c r="AP123" s="819">
        <v>0.3</v>
      </c>
      <c r="AQ123" s="820"/>
      <c r="AR123" s="820"/>
      <c r="AS123" s="820"/>
      <c r="AT123" s="821"/>
      <c r="AU123" s="881"/>
      <c r="AV123" s="882"/>
      <c r="AW123" s="882"/>
      <c r="AX123" s="882"/>
      <c r="AY123" s="882"/>
      <c r="AZ123" s="245" t="s">
        <v>192</v>
      </c>
      <c r="BA123" s="245"/>
      <c r="BB123" s="245"/>
      <c r="BC123" s="245"/>
      <c r="BD123" s="245"/>
      <c r="BE123" s="245"/>
      <c r="BF123" s="245"/>
      <c r="BG123" s="245"/>
      <c r="BH123" s="245"/>
      <c r="BI123" s="245"/>
      <c r="BJ123" s="245"/>
      <c r="BK123" s="245"/>
      <c r="BL123" s="245"/>
      <c r="BM123" s="245"/>
      <c r="BN123" s="245"/>
      <c r="BO123" s="872" t="s">
        <v>488</v>
      </c>
      <c r="BP123" s="873"/>
      <c r="BQ123" s="827">
        <v>15485656</v>
      </c>
      <c r="BR123" s="828"/>
      <c r="BS123" s="828"/>
      <c r="BT123" s="828"/>
      <c r="BU123" s="828"/>
      <c r="BV123" s="828">
        <v>15309231</v>
      </c>
      <c r="BW123" s="828"/>
      <c r="BX123" s="828"/>
      <c r="BY123" s="828"/>
      <c r="BZ123" s="828"/>
      <c r="CA123" s="828">
        <v>14472663</v>
      </c>
      <c r="CB123" s="828"/>
      <c r="CC123" s="828"/>
      <c r="CD123" s="828"/>
      <c r="CE123" s="828"/>
      <c r="CF123" s="743"/>
      <c r="CG123" s="744"/>
      <c r="CH123" s="744"/>
      <c r="CI123" s="744"/>
      <c r="CJ123" s="829"/>
      <c r="CK123" s="864"/>
      <c r="CL123" s="850"/>
      <c r="CM123" s="850"/>
      <c r="CN123" s="850"/>
      <c r="CO123" s="851"/>
      <c r="CP123" s="830" t="s">
        <v>417</v>
      </c>
      <c r="CQ123" s="831"/>
      <c r="CR123" s="831"/>
      <c r="CS123" s="831"/>
      <c r="CT123" s="831"/>
      <c r="CU123" s="831"/>
      <c r="CV123" s="831"/>
      <c r="CW123" s="831"/>
      <c r="CX123" s="831"/>
      <c r="CY123" s="831"/>
      <c r="CZ123" s="831"/>
      <c r="DA123" s="831"/>
      <c r="DB123" s="831"/>
      <c r="DC123" s="831"/>
      <c r="DD123" s="831"/>
      <c r="DE123" s="831"/>
      <c r="DF123" s="832"/>
      <c r="DG123" s="774">
        <v>158830</v>
      </c>
      <c r="DH123" s="775"/>
      <c r="DI123" s="775"/>
      <c r="DJ123" s="775"/>
      <c r="DK123" s="776"/>
      <c r="DL123" s="777">
        <v>139264</v>
      </c>
      <c r="DM123" s="775"/>
      <c r="DN123" s="775"/>
      <c r="DO123" s="775"/>
      <c r="DP123" s="776"/>
      <c r="DQ123" s="777">
        <v>118535</v>
      </c>
      <c r="DR123" s="775"/>
      <c r="DS123" s="775"/>
      <c r="DT123" s="775"/>
      <c r="DU123" s="776"/>
      <c r="DV123" s="819">
        <v>2.4</v>
      </c>
      <c r="DW123" s="820"/>
      <c r="DX123" s="820"/>
      <c r="DY123" s="820"/>
      <c r="DZ123" s="821"/>
    </row>
    <row r="124" spans="1:130" s="224" customFormat="1" ht="26.25" customHeight="1" thickBot="1" x14ac:dyDescent="0.2">
      <c r="A124" s="815"/>
      <c r="B124" s="816"/>
      <c r="C124" s="810" t="s">
        <v>475</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74" t="s">
        <v>241</v>
      </c>
      <c r="AB124" s="775"/>
      <c r="AC124" s="775"/>
      <c r="AD124" s="775"/>
      <c r="AE124" s="776"/>
      <c r="AF124" s="777" t="s">
        <v>428</v>
      </c>
      <c r="AG124" s="775"/>
      <c r="AH124" s="775"/>
      <c r="AI124" s="775"/>
      <c r="AJ124" s="776"/>
      <c r="AK124" s="777" t="s">
        <v>241</v>
      </c>
      <c r="AL124" s="775"/>
      <c r="AM124" s="775"/>
      <c r="AN124" s="775"/>
      <c r="AO124" s="776"/>
      <c r="AP124" s="819" t="s">
        <v>241</v>
      </c>
      <c r="AQ124" s="820"/>
      <c r="AR124" s="820"/>
      <c r="AS124" s="820"/>
      <c r="AT124" s="821"/>
      <c r="AU124" s="822" t="s">
        <v>489</v>
      </c>
      <c r="AV124" s="823"/>
      <c r="AW124" s="823"/>
      <c r="AX124" s="823"/>
      <c r="AY124" s="823"/>
      <c r="AZ124" s="823"/>
      <c r="BA124" s="823"/>
      <c r="BB124" s="823"/>
      <c r="BC124" s="823"/>
      <c r="BD124" s="823"/>
      <c r="BE124" s="823"/>
      <c r="BF124" s="823"/>
      <c r="BG124" s="823"/>
      <c r="BH124" s="823"/>
      <c r="BI124" s="823"/>
      <c r="BJ124" s="823"/>
      <c r="BK124" s="823"/>
      <c r="BL124" s="823"/>
      <c r="BM124" s="823"/>
      <c r="BN124" s="823"/>
      <c r="BO124" s="823"/>
      <c r="BP124" s="824"/>
      <c r="BQ124" s="825" t="s">
        <v>241</v>
      </c>
      <c r="BR124" s="826"/>
      <c r="BS124" s="826"/>
      <c r="BT124" s="826"/>
      <c r="BU124" s="826"/>
      <c r="BV124" s="826" t="s">
        <v>241</v>
      </c>
      <c r="BW124" s="826"/>
      <c r="BX124" s="826"/>
      <c r="BY124" s="826"/>
      <c r="BZ124" s="826"/>
      <c r="CA124" s="826" t="s">
        <v>241</v>
      </c>
      <c r="CB124" s="826"/>
      <c r="CC124" s="826"/>
      <c r="CD124" s="826"/>
      <c r="CE124" s="826"/>
      <c r="CF124" s="721"/>
      <c r="CG124" s="722"/>
      <c r="CH124" s="722"/>
      <c r="CI124" s="722"/>
      <c r="CJ124" s="857"/>
      <c r="CK124" s="865"/>
      <c r="CL124" s="865"/>
      <c r="CM124" s="865"/>
      <c r="CN124" s="865"/>
      <c r="CO124" s="866"/>
      <c r="CP124" s="830" t="s">
        <v>490</v>
      </c>
      <c r="CQ124" s="831"/>
      <c r="CR124" s="831"/>
      <c r="CS124" s="831"/>
      <c r="CT124" s="831"/>
      <c r="CU124" s="831"/>
      <c r="CV124" s="831"/>
      <c r="CW124" s="831"/>
      <c r="CX124" s="831"/>
      <c r="CY124" s="831"/>
      <c r="CZ124" s="831"/>
      <c r="DA124" s="831"/>
      <c r="DB124" s="831"/>
      <c r="DC124" s="831"/>
      <c r="DD124" s="831"/>
      <c r="DE124" s="831"/>
      <c r="DF124" s="832"/>
      <c r="DG124" s="758">
        <v>212398</v>
      </c>
      <c r="DH124" s="759"/>
      <c r="DI124" s="759"/>
      <c r="DJ124" s="759"/>
      <c r="DK124" s="760"/>
      <c r="DL124" s="761">
        <v>167076</v>
      </c>
      <c r="DM124" s="759"/>
      <c r="DN124" s="759"/>
      <c r="DO124" s="759"/>
      <c r="DP124" s="760"/>
      <c r="DQ124" s="761">
        <v>150637</v>
      </c>
      <c r="DR124" s="759"/>
      <c r="DS124" s="759"/>
      <c r="DT124" s="759"/>
      <c r="DU124" s="760"/>
      <c r="DV124" s="843">
        <v>3.1</v>
      </c>
      <c r="DW124" s="844"/>
      <c r="DX124" s="844"/>
      <c r="DY124" s="844"/>
      <c r="DZ124" s="845"/>
    </row>
    <row r="125" spans="1:130" s="224" customFormat="1" ht="26.25" customHeight="1" x14ac:dyDescent="0.15">
      <c r="A125" s="815"/>
      <c r="B125" s="816"/>
      <c r="C125" s="810" t="s">
        <v>477</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74" t="s">
        <v>241</v>
      </c>
      <c r="AB125" s="775"/>
      <c r="AC125" s="775"/>
      <c r="AD125" s="775"/>
      <c r="AE125" s="776"/>
      <c r="AF125" s="777" t="s">
        <v>241</v>
      </c>
      <c r="AG125" s="775"/>
      <c r="AH125" s="775"/>
      <c r="AI125" s="775"/>
      <c r="AJ125" s="776"/>
      <c r="AK125" s="777" t="s">
        <v>241</v>
      </c>
      <c r="AL125" s="775"/>
      <c r="AM125" s="775"/>
      <c r="AN125" s="775"/>
      <c r="AO125" s="776"/>
      <c r="AP125" s="819" t="s">
        <v>241</v>
      </c>
      <c r="AQ125" s="820"/>
      <c r="AR125" s="820"/>
      <c r="AS125" s="820"/>
      <c r="AT125" s="82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46" t="s">
        <v>491</v>
      </c>
      <c r="CL125" s="847"/>
      <c r="CM125" s="847"/>
      <c r="CN125" s="847"/>
      <c r="CO125" s="848"/>
      <c r="CP125" s="855" t="s">
        <v>492</v>
      </c>
      <c r="CQ125" s="803"/>
      <c r="CR125" s="803"/>
      <c r="CS125" s="803"/>
      <c r="CT125" s="803"/>
      <c r="CU125" s="803"/>
      <c r="CV125" s="803"/>
      <c r="CW125" s="803"/>
      <c r="CX125" s="803"/>
      <c r="CY125" s="803"/>
      <c r="CZ125" s="803"/>
      <c r="DA125" s="803"/>
      <c r="DB125" s="803"/>
      <c r="DC125" s="803"/>
      <c r="DD125" s="803"/>
      <c r="DE125" s="803"/>
      <c r="DF125" s="804"/>
      <c r="DG125" s="856" t="s">
        <v>241</v>
      </c>
      <c r="DH125" s="837"/>
      <c r="DI125" s="837"/>
      <c r="DJ125" s="837"/>
      <c r="DK125" s="837"/>
      <c r="DL125" s="837" t="s">
        <v>241</v>
      </c>
      <c r="DM125" s="837"/>
      <c r="DN125" s="837"/>
      <c r="DO125" s="837"/>
      <c r="DP125" s="837"/>
      <c r="DQ125" s="837" t="s">
        <v>241</v>
      </c>
      <c r="DR125" s="837"/>
      <c r="DS125" s="837"/>
      <c r="DT125" s="837"/>
      <c r="DU125" s="837"/>
      <c r="DV125" s="838" t="s">
        <v>241</v>
      </c>
      <c r="DW125" s="838"/>
      <c r="DX125" s="838"/>
      <c r="DY125" s="838"/>
      <c r="DZ125" s="839"/>
    </row>
    <row r="126" spans="1:130" s="224" customFormat="1" ht="26.25" customHeight="1" thickBot="1" x14ac:dyDescent="0.2">
      <c r="A126" s="815"/>
      <c r="B126" s="816"/>
      <c r="C126" s="810" t="s">
        <v>479</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74" t="s">
        <v>241</v>
      </c>
      <c r="AB126" s="775"/>
      <c r="AC126" s="775"/>
      <c r="AD126" s="775"/>
      <c r="AE126" s="776"/>
      <c r="AF126" s="777" t="s">
        <v>241</v>
      </c>
      <c r="AG126" s="775"/>
      <c r="AH126" s="775"/>
      <c r="AI126" s="775"/>
      <c r="AJ126" s="776"/>
      <c r="AK126" s="777" t="s">
        <v>428</v>
      </c>
      <c r="AL126" s="775"/>
      <c r="AM126" s="775"/>
      <c r="AN126" s="775"/>
      <c r="AO126" s="776"/>
      <c r="AP126" s="819" t="s">
        <v>241</v>
      </c>
      <c r="AQ126" s="820"/>
      <c r="AR126" s="820"/>
      <c r="AS126" s="820"/>
      <c r="AT126" s="82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9"/>
      <c r="CL126" s="850"/>
      <c r="CM126" s="850"/>
      <c r="CN126" s="850"/>
      <c r="CO126" s="851"/>
      <c r="CP126" s="810" t="s">
        <v>493</v>
      </c>
      <c r="CQ126" s="747"/>
      <c r="CR126" s="747"/>
      <c r="CS126" s="747"/>
      <c r="CT126" s="747"/>
      <c r="CU126" s="747"/>
      <c r="CV126" s="747"/>
      <c r="CW126" s="747"/>
      <c r="CX126" s="747"/>
      <c r="CY126" s="747"/>
      <c r="CZ126" s="747"/>
      <c r="DA126" s="747"/>
      <c r="DB126" s="747"/>
      <c r="DC126" s="747"/>
      <c r="DD126" s="747"/>
      <c r="DE126" s="747"/>
      <c r="DF126" s="748"/>
      <c r="DG126" s="811" t="s">
        <v>241</v>
      </c>
      <c r="DH126" s="812"/>
      <c r="DI126" s="812"/>
      <c r="DJ126" s="812"/>
      <c r="DK126" s="812"/>
      <c r="DL126" s="812" t="s">
        <v>428</v>
      </c>
      <c r="DM126" s="812"/>
      <c r="DN126" s="812"/>
      <c r="DO126" s="812"/>
      <c r="DP126" s="812"/>
      <c r="DQ126" s="812" t="s">
        <v>241</v>
      </c>
      <c r="DR126" s="812"/>
      <c r="DS126" s="812"/>
      <c r="DT126" s="812"/>
      <c r="DU126" s="812"/>
      <c r="DV126" s="789" t="s">
        <v>241</v>
      </c>
      <c r="DW126" s="789"/>
      <c r="DX126" s="789"/>
      <c r="DY126" s="789"/>
      <c r="DZ126" s="790"/>
    </row>
    <row r="127" spans="1:130" s="224" customFormat="1" ht="26.25" customHeight="1" x14ac:dyDescent="0.15">
      <c r="A127" s="817"/>
      <c r="B127" s="818"/>
      <c r="C127" s="833" t="s">
        <v>494</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774" t="s">
        <v>241</v>
      </c>
      <c r="AB127" s="775"/>
      <c r="AC127" s="775"/>
      <c r="AD127" s="775"/>
      <c r="AE127" s="776"/>
      <c r="AF127" s="777" t="s">
        <v>428</v>
      </c>
      <c r="AG127" s="775"/>
      <c r="AH127" s="775"/>
      <c r="AI127" s="775"/>
      <c r="AJ127" s="776"/>
      <c r="AK127" s="777" t="s">
        <v>241</v>
      </c>
      <c r="AL127" s="775"/>
      <c r="AM127" s="775"/>
      <c r="AN127" s="775"/>
      <c r="AO127" s="776"/>
      <c r="AP127" s="819" t="s">
        <v>241</v>
      </c>
      <c r="AQ127" s="820"/>
      <c r="AR127" s="820"/>
      <c r="AS127" s="820"/>
      <c r="AT127" s="821"/>
      <c r="AU127" s="226"/>
      <c r="AV127" s="226"/>
      <c r="AW127" s="226"/>
      <c r="AX127" s="836" t="s">
        <v>495</v>
      </c>
      <c r="AY127" s="807"/>
      <c r="AZ127" s="807"/>
      <c r="BA127" s="807"/>
      <c r="BB127" s="807"/>
      <c r="BC127" s="807"/>
      <c r="BD127" s="807"/>
      <c r="BE127" s="808"/>
      <c r="BF127" s="806" t="s">
        <v>496</v>
      </c>
      <c r="BG127" s="807"/>
      <c r="BH127" s="807"/>
      <c r="BI127" s="807"/>
      <c r="BJ127" s="807"/>
      <c r="BK127" s="807"/>
      <c r="BL127" s="808"/>
      <c r="BM127" s="806" t="s">
        <v>497</v>
      </c>
      <c r="BN127" s="807"/>
      <c r="BO127" s="807"/>
      <c r="BP127" s="807"/>
      <c r="BQ127" s="807"/>
      <c r="BR127" s="807"/>
      <c r="BS127" s="808"/>
      <c r="BT127" s="806" t="s">
        <v>498</v>
      </c>
      <c r="BU127" s="807"/>
      <c r="BV127" s="807"/>
      <c r="BW127" s="807"/>
      <c r="BX127" s="807"/>
      <c r="BY127" s="807"/>
      <c r="BZ127" s="809"/>
      <c r="CA127" s="226"/>
      <c r="CB127" s="226"/>
      <c r="CC127" s="226"/>
      <c r="CD127" s="249"/>
      <c r="CE127" s="249"/>
      <c r="CF127" s="249"/>
      <c r="CG127" s="226"/>
      <c r="CH127" s="226"/>
      <c r="CI127" s="226"/>
      <c r="CJ127" s="248"/>
      <c r="CK127" s="849"/>
      <c r="CL127" s="850"/>
      <c r="CM127" s="850"/>
      <c r="CN127" s="850"/>
      <c r="CO127" s="851"/>
      <c r="CP127" s="810" t="s">
        <v>499</v>
      </c>
      <c r="CQ127" s="747"/>
      <c r="CR127" s="747"/>
      <c r="CS127" s="747"/>
      <c r="CT127" s="747"/>
      <c r="CU127" s="747"/>
      <c r="CV127" s="747"/>
      <c r="CW127" s="747"/>
      <c r="CX127" s="747"/>
      <c r="CY127" s="747"/>
      <c r="CZ127" s="747"/>
      <c r="DA127" s="747"/>
      <c r="DB127" s="747"/>
      <c r="DC127" s="747"/>
      <c r="DD127" s="747"/>
      <c r="DE127" s="747"/>
      <c r="DF127" s="748"/>
      <c r="DG127" s="811" t="s">
        <v>241</v>
      </c>
      <c r="DH127" s="812"/>
      <c r="DI127" s="812"/>
      <c r="DJ127" s="812"/>
      <c r="DK127" s="812"/>
      <c r="DL127" s="812" t="s">
        <v>241</v>
      </c>
      <c r="DM127" s="812"/>
      <c r="DN127" s="812"/>
      <c r="DO127" s="812"/>
      <c r="DP127" s="812"/>
      <c r="DQ127" s="812" t="s">
        <v>241</v>
      </c>
      <c r="DR127" s="812"/>
      <c r="DS127" s="812"/>
      <c r="DT127" s="812"/>
      <c r="DU127" s="812"/>
      <c r="DV127" s="789" t="s">
        <v>241</v>
      </c>
      <c r="DW127" s="789"/>
      <c r="DX127" s="789"/>
      <c r="DY127" s="789"/>
      <c r="DZ127" s="790"/>
    </row>
    <row r="128" spans="1:130" s="224" customFormat="1" ht="26.25" customHeight="1" thickBot="1" x14ac:dyDescent="0.2">
      <c r="A128" s="791" t="s">
        <v>500</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501</v>
      </c>
      <c r="X128" s="793"/>
      <c r="Y128" s="793"/>
      <c r="Z128" s="794"/>
      <c r="AA128" s="795">
        <v>29730</v>
      </c>
      <c r="AB128" s="796"/>
      <c r="AC128" s="796"/>
      <c r="AD128" s="796"/>
      <c r="AE128" s="797"/>
      <c r="AF128" s="798">
        <v>12771</v>
      </c>
      <c r="AG128" s="796"/>
      <c r="AH128" s="796"/>
      <c r="AI128" s="796"/>
      <c r="AJ128" s="797"/>
      <c r="AK128" s="798">
        <v>11170</v>
      </c>
      <c r="AL128" s="796"/>
      <c r="AM128" s="796"/>
      <c r="AN128" s="796"/>
      <c r="AO128" s="797"/>
      <c r="AP128" s="799"/>
      <c r="AQ128" s="800"/>
      <c r="AR128" s="800"/>
      <c r="AS128" s="800"/>
      <c r="AT128" s="801"/>
      <c r="AU128" s="226"/>
      <c r="AV128" s="226"/>
      <c r="AW128" s="226"/>
      <c r="AX128" s="802" t="s">
        <v>502</v>
      </c>
      <c r="AY128" s="803"/>
      <c r="AZ128" s="803"/>
      <c r="BA128" s="803"/>
      <c r="BB128" s="803"/>
      <c r="BC128" s="803"/>
      <c r="BD128" s="803"/>
      <c r="BE128" s="804"/>
      <c r="BF128" s="781" t="s">
        <v>241</v>
      </c>
      <c r="BG128" s="782"/>
      <c r="BH128" s="782"/>
      <c r="BI128" s="782"/>
      <c r="BJ128" s="782"/>
      <c r="BK128" s="782"/>
      <c r="BL128" s="805"/>
      <c r="BM128" s="781">
        <v>14.53</v>
      </c>
      <c r="BN128" s="782"/>
      <c r="BO128" s="782"/>
      <c r="BP128" s="782"/>
      <c r="BQ128" s="782"/>
      <c r="BR128" s="782"/>
      <c r="BS128" s="805"/>
      <c r="BT128" s="781">
        <v>20</v>
      </c>
      <c r="BU128" s="782"/>
      <c r="BV128" s="782"/>
      <c r="BW128" s="782"/>
      <c r="BX128" s="782"/>
      <c r="BY128" s="782"/>
      <c r="BZ128" s="783"/>
      <c r="CA128" s="249"/>
      <c r="CB128" s="249"/>
      <c r="CC128" s="249"/>
      <c r="CD128" s="249"/>
      <c r="CE128" s="249"/>
      <c r="CF128" s="249"/>
      <c r="CG128" s="226"/>
      <c r="CH128" s="226"/>
      <c r="CI128" s="226"/>
      <c r="CJ128" s="248"/>
      <c r="CK128" s="852"/>
      <c r="CL128" s="853"/>
      <c r="CM128" s="853"/>
      <c r="CN128" s="853"/>
      <c r="CO128" s="854"/>
      <c r="CP128" s="784" t="s">
        <v>503</v>
      </c>
      <c r="CQ128" s="725"/>
      <c r="CR128" s="725"/>
      <c r="CS128" s="725"/>
      <c r="CT128" s="725"/>
      <c r="CU128" s="725"/>
      <c r="CV128" s="725"/>
      <c r="CW128" s="725"/>
      <c r="CX128" s="725"/>
      <c r="CY128" s="725"/>
      <c r="CZ128" s="725"/>
      <c r="DA128" s="725"/>
      <c r="DB128" s="725"/>
      <c r="DC128" s="725"/>
      <c r="DD128" s="725"/>
      <c r="DE128" s="725"/>
      <c r="DF128" s="726"/>
      <c r="DG128" s="785" t="s">
        <v>241</v>
      </c>
      <c r="DH128" s="786"/>
      <c r="DI128" s="786"/>
      <c r="DJ128" s="786"/>
      <c r="DK128" s="786"/>
      <c r="DL128" s="786" t="s">
        <v>241</v>
      </c>
      <c r="DM128" s="786"/>
      <c r="DN128" s="786"/>
      <c r="DO128" s="786"/>
      <c r="DP128" s="786"/>
      <c r="DQ128" s="786" t="s">
        <v>241</v>
      </c>
      <c r="DR128" s="786"/>
      <c r="DS128" s="786"/>
      <c r="DT128" s="786"/>
      <c r="DU128" s="786"/>
      <c r="DV128" s="787" t="s">
        <v>241</v>
      </c>
      <c r="DW128" s="787"/>
      <c r="DX128" s="787"/>
      <c r="DY128" s="787"/>
      <c r="DZ128" s="788"/>
    </row>
    <row r="129" spans="1:131" s="224" customFormat="1" ht="26.25" customHeight="1" x14ac:dyDescent="0.15">
      <c r="A129" s="769" t="s">
        <v>110</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504</v>
      </c>
      <c r="X129" s="772"/>
      <c r="Y129" s="772"/>
      <c r="Z129" s="773"/>
      <c r="AA129" s="774">
        <v>5774801</v>
      </c>
      <c r="AB129" s="775"/>
      <c r="AC129" s="775"/>
      <c r="AD129" s="775"/>
      <c r="AE129" s="776"/>
      <c r="AF129" s="777">
        <v>6000604</v>
      </c>
      <c r="AG129" s="775"/>
      <c r="AH129" s="775"/>
      <c r="AI129" s="775"/>
      <c r="AJ129" s="776"/>
      <c r="AK129" s="777">
        <v>5820087</v>
      </c>
      <c r="AL129" s="775"/>
      <c r="AM129" s="775"/>
      <c r="AN129" s="775"/>
      <c r="AO129" s="776"/>
      <c r="AP129" s="778"/>
      <c r="AQ129" s="779"/>
      <c r="AR129" s="779"/>
      <c r="AS129" s="779"/>
      <c r="AT129" s="780"/>
      <c r="AU129" s="227"/>
      <c r="AV129" s="227"/>
      <c r="AW129" s="227"/>
      <c r="AX129" s="746" t="s">
        <v>505</v>
      </c>
      <c r="AY129" s="747"/>
      <c r="AZ129" s="747"/>
      <c r="BA129" s="747"/>
      <c r="BB129" s="747"/>
      <c r="BC129" s="747"/>
      <c r="BD129" s="747"/>
      <c r="BE129" s="748"/>
      <c r="BF129" s="765" t="s">
        <v>241</v>
      </c>
      <c r="BG129" s="766"/>
      <c r="BH129" s="766"/>
      <c r="BI129" s="766"/>
      <c r="BJ129" s="766"/>
      <c r="BK129" s="766"/>
      <c r="BL129" s="767"/>
      <c r="BM129" s="765">
        <v>19.53</v>
      </c>
      <c r="BN129" s="766"/>
      <c r="BO129" s="766"/>
      <c r="BP129" s="766"/>
      <c r="BQ129" s="766"/>
      <c r="BR129" s="766"/>
      <c r="BS129" s="767"/>
      <c r="BT129" s="765">
        <v>30</v>
      </c>
      <c r="BU129" s="766"/>
      <c r="BV129" s="766"/>
      <c r="BW129" s="766"/>
      <c r="BX129" s="766"/>
      <c r="BY129" s="766"/>
      <c r="BZ129" s="768"/>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9" t="s">
        <v>506</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507</v>
      </c>
      <c r="X130" s="772"/>
      <c r="Y130" s="772"/>
      <c r="Z130" s="773"/>
      <c r="AA130" s="774">
        <v>927243</v>
      </c>
      <c r="AB130" s="775"/>
      <c r="AC130" s="775"/>
      <c r="AD130" s="775"/>
      <c r="AE130" s="776"/>
      <c r="AF130" s="777">
        <v>909754</v>
      </c>
      <c r="AG130" s="775"/>
      <c r="AH130" s="775"/>
      <c r="AI130" s="775"/>
      <c r="AJ130" s="776"/>
      <c r="AK130" s="777">
        <v>892353</v>
      </c>
      <c r="AL130" s="775"/>
      <c r="AM130" s="775"/>
      <c r="AN130" s="775"/>
      <c r="AO130" s="776"/>
      <c r="AP130" s="778"/>
      <c r="AQ130" s="779"/>
      <c r="AR130" s="779"/>
      <c r="AS130" s="779"/>
      <c r="AT130" s="780"/>
      <c r="AU130" s="227"/>
      <c r="AV130" s="227"/>
      <c r="AW130" s="227"/>
      <c r="AX130" s="746" t="s">
        <v>508</v>
      </c>
      <c r="AY130" s="747"/>
      <c r="AZ130" s="747"/>
      <c r="BA130" s="747"/>
      <c r="BB130" s="747"/>
      <c r="BC130" s="747"/>
      <c r="BD130" s="747"/>
      <c r="BE130" s="748"/>
      <c r="BF130" s="749">
        <v>10.199999999999999</v>
      </c>
      <c r="BG130" s="750"/>
      <c r="BH130" s="750"/>
      <c r="BI130" s="750"/>
      <c r="BJ130" s="750"/>
      <c r="BK130" s="750"/>
      <c r="BL130" s="751"/>
      <c r="BM130" s="749">
        <v>25</v>
      </c>
      <c r="BN130" s="750"/>
      <c r="BO130" s="750"/>
      <c r="BP130" s="750"/>
      <c r="BQ130" s="750"/>
      <c r="BR130" s="750"/>
      <c r="BS130" s="751"/>
      <c r="BT130" s="749">
        <v>35</v>
      </c>
      <c r="BU130" s="750"/>
      <c r="BV130" s="750"/>
      <c r="BW130" s="750"/>
      <c r="BX130" s="750"/>
      <c r="BY130" s="750"/>
      <c r="BZ130" s="75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53"/>
      <c r="B131" s="754"/>
      <c r="C131" s="754"/>
      <c r="D131" s="754"/>
      <c r="E131" s="754"/>
      <c r="F131" s="754"/>
      <c r="G131" s="754"/>
      <c r="H131" s="754"/>
      <c r="I131" s="754"/>
      <c r="J131" s="754"/>
      <c r="K131" s="754"/>
      <c r="L131" s="754"/>
      <c r="M131" s="754"/>
      <c r="N131" s="754"/>
      <c r="O131" s="754"/>
      <c r="P131" s="754"/>
      <c r="Q131" s="754"/>
      <c r="R131" s="754"/>
      <c r="S131" s="754"/>
      <c r="T131" s="754"/>
      <c r="U131" s="754"/>
      <c r="V131" s="754"/>
      <c r="W131" s="755" t="s">
        <v>509</v>
      </c>
      <c r="X131" s="756"/>
      <c r="Y131" s="756"/>
      <c r="Z131" s="757"/>
      <c r="AA131" s="758">
        <v>4847558</v>
      </c>
      <c r="AB131" s="759"/>
      <c r="AC131" s="759"/>
      <c r="AD131" s="759"/>
      <c r="AE131" s="760"/>
      <c r="AF131" s="761">
        <v>5090850</v>
      </c>
      <c r="AG131" s="759"/>
      <c r="AH131" s="759"/>
      <c r="AI131" s="759"/>
      <c r="AJ131" s="760"/>
      <c r="AK131" s="761">
        <v>4927734</v>
      </c>
      <c r="AL131" s="759"/>
      <c r="AM131" s="759"/>
      <c r="AN131" s="759"/>
      <c r="AO131" s="760"/>
      <c r="AP131" s="762"/>
      <c r="AQ131" s="763"/>
      <c r="AR131" s="763"/>
      <c r="AS131" s="763"/>
      <c r="AT131" s="764"/>
      <c r="AU131" s="227"/>
      <c r="AV131" s="227"/>
      <c r="AW131" s="227"/>
      <c r="AX131" s="724" t="s">
        <v>510</v>
      </c>
      <c r="AY131" s="725"/>
      <c r="AZ131" s="725"/>
      <c r="BA131" s="725"/>
      <c r="BB131" s="725"/>
      <c r="BC131" s="725"/>
      <c r="BD131" s="725"/>
      <c r="BE131" s="726"/>
      <c r="BF131" s="727" t="s">
        <v>241</v>
      </c>
      <c r="BG131" s="728"/>
      <c r="BH131" s="728"/>
      <c r="BI131" s="728"/>
      <c r="BJ131" s="728"/>
      <c r="BK131" s="728"/>
      <c r="BL131" s="729"/>
      <c r="BM131" s="727">
        <v>350</v>
      </c>
      <c r="BN131" s="728"/>
      <c r="BO131" s="728"/>
      <c r="BP131" s="728"/>
      <c r="BQ131" s="728"/>
      <c r="BR131" s="728"/>
      <c r="BS131" s="729"/>
      <c r="BT131" s="730"/>
      <c r="BU131" s="731"/>
      <c r="BV131" s="731"/>
      <c r="BW131" s="731"/>
      <c r="BX131" s="731"/>
      <c r="BY131" s="731"/>
      <c r="BZ131" s="732"/>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33" t="s">
        <v>511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512</v>
      </c>
      <c r="W132" s="737"/>
      <c r="X132" s="737"/>
      <c r="Y132" s="737"/>
      <c r="Z132" s="738"/>
      <c r="AA132" s="739">
        <v>10.24420956</v>
      </c>
      <c r="AB132" s="740"/>
      <c r="AC132" s="740"/>
      <c r="AD132" s="740"/>
      <c r="AE132" s="741"/>
      <c r="AF132" s="742">
        <v>9.9736193370000006</v>
      </c>
      <c r="AG132" s="740"/>
      <c r="AH132" s="740"/>
      <c r="AI132" s="740"/>
      <c r="AJ132" s="741"/>
      <c r="AK132" s="742">
        <v>10.459290210000001</v>
      </c>
      <c r="AL132" s="740"/>
      <c r="AM132" s="740"/>
      <c r="AN132" s="740"/>
      <c r="AO132" s="741"/>
      <c r="AP132" s="743"/>
      <c r="AQ132" s="744"/>
      <c r="AR132" s="744"/>
      <c r="AS132" s="744"/>
      <c r="AT132" s="745"/>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16" t="s">
        <v>513</v>
      </c>
      <c r="W133" s="716"/>
      <c r="X133" s="716"/>
      <c r="Y133" s="716"/>
      <c r="Z133" s="717"/>
      <c r="AA133" s="718">
        <v>11.1</v>
      </c>
      <c r="AB133" s="719"/>
      <c r="AC133" s="719"/>
      <c r="AD133" s="719"/>
      <c r="AE133" s="720"/>
      <c r="AF133" s="718">
        <v>10.4</v>
      </c>
      <c r="AG133" s="719"/>
      <c r="AH133" s="719"/>
      <c r="AI133" s="719"/>
      <c r="AJ133" s="720"/>
      <c r="AK133" s="718">
        <v>10.199999999999999</v>
      </c>
      <c r="AL133" s="719"/>
      <c r="AM133" s="719"/>
      <c r="AN133" s="719"/>
      <c r="AO133" s="720"/>
      <c r="AP133" s="721"/>
      <c r="AQ133" s="722"/>
      <c r="AR133" s="722"/>
      <c r="AS133" s="722"/>
      <c r="AT133" s="723"/>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nnVo/7SpsZ2RYqPY4bymA6jyveqGwLFhoNr8tg+vXh49mOVRWw0to/f3D2FRv7f/Zhof+NOfVpmz8WLghmF5Q==" saltValue="DrlKs/ahG8PfT0FiqAEkhg==" spinCount="100000" sheet="1" objects="1" scenarios="1" formatRows="0"/>
  <mergeCells count="2034">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8:AO28"/>
    <mergeCell ref="AK29:AO29"/>
    <mergeCell ref="AU29:AY29"/>
    <mergeCell ref="AZ29:BD29"/>
    <mergeCell ref="BE29:BI29"/>
    <mergeCell ref="BS29:CG29"/>
    <mergeCell ref="AP29:AT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K71:AO71"/>
    <mergeCell ref="AF71:AJ71"/>
    <mergeCell ref="AA71:AE71"/>
    <mergeCell ref="V71:Z71"/>
    <mergeCell ref="Q71:U71"/>
    <mergeCell ref="B71:P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AU77:AY77"/>
    <mergeCell ref="AP77:AT77"/>
    <mergeCell ref="DV78:DZ78"/>
    <mergeCell ref="AZ79:BD79"/>
    <mergeCell ref="CR78:CV78"/>
    <mergeCell ref="CW78:DA78"/>
    <mergeCell ref="DB78:DF78"/>
    <mergeCell ref="DG78:DK78"/>
    <mergeCell ref="DL78:DP78"/>
    <mergeCell ref="DQ78:DU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K77:AO77"/>
    <mergeCell ref="AF77:AJ77"/>
    <mergeCell ref="AA77:AE77"/>
    <mergeCell ref="V77:Z77"/>
    <mergeCell ref="Q77:U77"/>
    <mergeCell ref="B77:P77"/>
    <mergeCell ref="AK78:AO78"/>
    <mergeCell ref="AF78:AJ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AK75:AO75"/>
    <mergeCell ref="AF75:AJ75"/>
    <mergeCell ref="AA75:AE75"/>
    <mergeCell ref="V75:Z75"/>
    <mergeCell ref="Q75:U75"/>
    <mergeCell ref="B75:P7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AA78:AE78"/>
    <mergeCell ref="V78:Z78"/>
    <mergeCell ref="Q78:U78"/>
    <mergeCell ref="B78:P78"/>
    <mergeCell ref="AU78:AY78"/>
    <mergeCell ref="AP78:AT78"/>
    <mergeCell ref="AU79:AY79"/>
    <mergeCell ref="AP79:AT79"/>
    <mergeCell ref="AK79:AO79"/>
    <mergeCell ref="AF79:AJ79"/>
    <mergeCell ref="AA79:AE79"/>
    <mergeCell ref="V79:Z79"/>
    <mergeCell ref="Q79:U79"/>
    <mergeCell ref="B79:P79"/>
    <mergeCell ref="AU73:AY73"/>
    <mergeCell ref="AP73:AT73"/>
    <mergeCell ref="AK73:AO73"/>
    <mergeCell ref="AF73:AJ73"/>
    <mergeCell ref="AA73:AE73"/>
    <mergeCell ref="V73:Z73"/>
    <mergeCell ref="Q73:U73"/>
    <mergeCell ref="B73:P73"/>
    <mergeCell ref="AK74:AO74"/>
    <mergeCell ref="AF74:AJ74"/>
    <mergeCell ref="AA74:AE74"/>
    <mergeCell ref="V74:Z74"/>
    <mergeCell ref="Q74:U74"/>
    <mergeCell ref="B74:P74"/>
    <mergeCell ref="AU74:AY74"/>
    <mergeCell ref="AP74:AT74"/>
    <mergeCell ref="AU75:AY75"/>
    <mergeCell ref="AP75:AT75"/>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17354-7753-414E-B608-08F0AFA3973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YnlCoTy5mOREfjSBeQKzhF3ZQQigYw3WVJaLOAVwNBJUxXQC3Pd1aphx88GxMAoSGQAqpfX6FBYvg+6gQ9nvyw==" saltValue="yMDKNoAEEQT31WNyXOP5z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Ax9Ch3VElWlI0bgyBcKNGwfIqQP4f65q5avvjIGZuuDLrJKklfyyfbHoN7bKcXXou3HEkBhnvAzD9S1hQFBcg==" saltValue="UG88mOLU78T8lhkP/TQs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516</v>
      </c>
      <c r="AL6" s="260"/>
      <c r="AM6" s="260"/>
      <c r="AN6" s="260"/>
    </row>
    <row r="7" spans="1:46" ht="13.5" customHeight="1" x14ac:dyDescent="0.15">
      <c r="A7" s="259"/>
      <c r="AK7" s="262"/>
      <c r="AL7" s="263"/>
      <c r="AM7" s="263"/>
      <c r="AN7" s="264"/>
      <c r="AO7" s="1108" t="s">
        <v>517</v>
      </c>
      <c r="AP7" s="265"/>
      <c r="AQ7" s="266" t="s">
        <v>518</v>
      </c>
      <c r="AR7" s="267"/>
    </row>
    <row r="8" spans="1:46" x14ac:dyDescent="0.15">
      <c r="A8" s="259"/>
      <c r="AK8" s="268"/>
      <c r="AL8" s="269"/>
      <c r="AM8" s="269"/>
      <c r="AN8" s="270"/>
      <c r="AO8" s="1109"/>
      <c r="AP8" s="271" t="s">
        <v>519</v>
      </c>
      <c r="AQ8" s="272" t="s">
        <v>520</v>
      </c>
      <c r="AR8" s="273" t="s">
        <v>521</v>
      </c>
    </row>
    <row r="9" spans="1:46" x14ac:dyDescent="0.15">
      <c r="A9" s="259"/>
      <c r="AK9" s="1120" t="s">
        <v>522</v>
      </c>
      <c r="AL9" s="1121"/>
      <c r="AM9" s="1121"/>
      <c r="AN9" s="1122"/>
      <c r="AO9" s="274">
        <v>2093130</v>
      </c>
      <c r="AP9" s="274">
        <v>282093</v>
      </c>
      <c r="AQ9" s="275">
        <v>166998</v>
      </c>
      <c r="AR9" s="276">
        <v>68.900000000000006</v>
      </c>
    </row>
    <row r="10" spans="1:46" ht="13.5" customHeight="1" x14ac:dyDescent="0.15">
      <c r="A10" s="259"/>
      <c r="AK10" s="1120" t="s">
        <v>523</v>
      </c>
      <c r="AL10" s="1121"/>
      <c r="AM10" s="1121"/>
      <c r="AN10" s="1122"/>
      <c r="AO10" s="277">
        <v>4668</v>
      </c>
      <c r="AP10" s="277">
        <v>629</v>
      </c>
      <c r="AQ10" s="278">
        <v>26170</v>
      </c>
      <c r="AR10" s="279">
        <v>-97.6</v>
      </c>
    </row>
    <row r="11" spans="1:46" ht="13.5" customHeight="1" x14ac:dyDescent="0.15">
      <c r="A11" s="259"/>
      <c r="AK11" s="1120" t="s">
        <v>524</v>
      </c>
      <c r="AL11" s="1121"/>
      <c r="AM11" s="1121"/>
      <c r="AN11" s="1122"/>
      <c r="AO11" s="277">
        <v>41956</v>
      </c>
      <c r="AP11" s="277">
        <v>5654</v>
      </c>
      <c r="AQ11" s="278">
        <v>5047</v>
      </c>
      <c r="AR11" s="279">
        <v>12</v>
      </c>
    </row>
    <row r="12" spans="1:46" ht="13.5" customHeight="1" x14ac:dyDescent="0.15">
      <c r="A12" s="259"/>
      <c r="AK12" s="1120" t="s">
        <v>525</v>
      </c>
      <c r="AL12" s="1121"/>
      <c r="AM12" s="1121"/>
      <c r="AN12" s="1122"/>
      <c r="AO12" s="277" t="s">
        <v>526</v>
      </c>
      <c r="AP12" s="277" t="s">
        <v>526</v>
      </c>
      <c r="AQ12" s="278" t="s">
        <v>526</v>
      </c>
      <c r="AR12" s="279" t="s">
        <v>526</v>
      </c>
    </row>
    <row r="13" spans="1:46" ht="13.5" customHeight="1" x14ac:dyDescent="0.15">
      <c r="A13" s="259"/>
      <c r="AK13" s="1120" t="s">
        <v>527</v>
      </c>
      <c r="AL13" s="1121"/>
      <c r="AM13" s="1121"/>
      <c r="AN13" s="1122"/>
      <c r="AO13" s="277">
        <v>65661</v>
      </c>
      <c r="AP13" s="277">
        <v>8849</v>
      </c>
      <c r="AQ13" s="278">
        <v>6466</v>
      </c>
      <c r="AR13" s="279">
        <v>36.9</v>
      </c>
    </row>
    <row r="14" spans="1:46" ht="13.5" customHeight="1" x14ac:dyDescent="0.15">
      <c r="A14" s="259"/>
      <c r="AK14" s="1120" t="s">
        <v>528</v>
      </c>
      <c r="AL14" s="1121"/>
      <c r="AM14" s="1121"/>
      <c r="AN14" s="1122"/>
      <c r="AO14" s="277" t="s">
        <v>526</v>
      </c>
      <c r="AP14" s="277" t="s">
        <v>526</v>
      </c>
      <c r="AQ14" s="278">
        <v>3589</v>
      </c>
      <c r="AR14" s="279" t="s">
        <v>526</v>
      </c>
    </row>
    <row r="15" spans="1:46" ht="13.5" customHeight="1" x14ac:dyDescent="0.15">
      <c r="A15" s="259"/>
      <c r="AK15" s="1123" t="s">
        <v>529</v>
      </c>
      <c r="AL15" s="1124"/>
      <c r="AM15" s="1124"/>
      <c r="AN15" s="1125"/>
      <c r="AO15" s="277">
        <v>-153874</v>
      </c>
      <c r="AP15" s="277">
        <v>-20738</v>
      </c>
      <c r="AQ15" s="278">
        <v>-12920</v>
      </c>
      <c r="AR15" s="279">
        <v>60.5</v>
      </c>
    </row>
    <row r="16" spans="1:46" x14ac:dyDescent="0.15">
      <c r="A16" s="259"/>
      <c r="AK16" s="1123" t="s">
        <v>192</v>
      </c>
      <c r="AL16" s="1124"/>
      <c r="AM16" s="1124"/>
      <c r="AN16" s="1125"/>
      <c r="AO16" s="277">
        <v>2051541</v>
      </c>
      <c r="AP16" s="277">
        <v>276488</v>
      </c>
      <c r="AQ16" s="278">
        <v>195349</v>
      </c>
      <c r="AR16" s="279">
        <v>41.5</v>
      </c>
    </row>
    <row r="17" spans="1:46" x14ac:dyDescent="0.15">
      <c r="A17" s="259"/>
    </row>
    <row r="18" spans="1:46" x14ac:dyDescent="0.15">
      <c r="A18" s="259"/>
      <c r="AQ18" s="280"/>
      <c r="AR18" s="280"/>
    </row>
    <row r="19" spans="1:46" x14ac:dyDescent="0.15">
      <c r="A19" s="259"/>
      <c r="AK19" s="255" t="s">
        <v>530</v>
      </c>
    </row>
    <row r="20" spans="1:46" x14ac:dyDescent="0.15">
      <c r="A20" s="259"/>
      <c r="AK20" s="281"/>
      <c r="AL20" s="282"/>
      <c r="AM20" s="282"/>
      <c r="AN20" s="283"/>
      <c r="AO20" s="284" t="s">
        <v>531</v>
      </c>
      <c r="AP20" s="285" t="s">
        <v>532</v>
      </c>
      <c r="AQ20" s="286" t="s">
        <v>533</v>
      </c>
      <c r="AR20" s="287"/>
    </row>
    <row r="21" spans="1:46" s="260" customFormat="1" x14ac:dyDescent="0.15">
      <c r="A21" s="288"/>
      <c r="AK21" s="1126" t="s">
        <v>534</v>
      </c>
      <c r="AL21" s="1127"/>
      <c r="AM21" s="1127"/>
      <c r="AN21" s="1128"/>
      <c r="AO21" s="289">
        <v>31.4</v>
      </c>
      <c r="AP21" s="290">
        <v>16.600000000000001</v>
      </c>
      <c r="AQ21" s="291">
        <v>14.8</v>
      </c>
      <c r="AS21" s="292"/>
      <c r="AT21" s="288"/>
    </row>
    <row r="22" spans="1:46" s="260" customFormat="1" x14ac:dyDescent="0.15">
      <c r="A22" s="288"/>
      <c r="AK22" s="1126" t="s">
        <v>535</v>
      </c>
      <c r="AL22" s="1127"/>
      <c r="AM22" s="1127"/>
      <c r="AN22" s="1128"/>
      <c r="AO22" s="293">
        <v>91.7</v>
      </c>
      <c r="AP22" s="294">
        <v>95.6</v>
      </c>
      <c r="AQ22" s="295">
        <v>-3.9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9" t="s">
        <v>536</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row>
    <row r="27" spans="1:46" x14ac:dyDescent="0.15">
      <c r="A27" s="300"/>
      <c r="AS27" s="255"/>
      <c r="AT27" s="255"/>
    </row>
    <row r="28" spans="1:46" ht="17.25" x14ac:dyDescent="0.1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538</v>
      </c>
      <c r="AL29" s="260"/>
      <c r="AM29" s="260"/>
      <c r="AN29" s="260"/>
      <c r="AS29" s="302"/>
    </row>
    <row r="30" spans="1:46" ht="13.5" customHeight="1" x14ac:dyDescent="0.15">
      <c r="A30" s="259"/>
      <c r="AK30" s="262"/>
      <c r="AL30" s="263"/>
      <c r="AM30" s="263"/>
      <c r="AN30" s="264"/>
      <c r="AO30" s="1108" t="s">
        <v>517</v>
      </c>
      <c r="AP30" s="265"/>
      <c r="AQ30" s="266" t="s">
        <v>518</v>
      </c>
      <c r="AR30" s="267"/>
    </row>
    <row r="31" spans="1:46" x14ac:dyDescent="0.15">
      <c r="A31" s="259"/>
      <c r="AK31" s="268"/>
      <c r="AL31" s="269"/>
      <c r="AM31" s="269"/>
      <c r="AN31" s="270"/>
      <c r="AO31" s="1109"/>
      <c r="AP31" s="271" t="s">
        <v>519</v>
      </c>
      <c r="AQ31" s="272" t="s">
        <v>520</v>
      </c>
      <c r="AR31" s="273" t="s">
        <v>521</v>
      </c>
    </row>
    <row r="32" spans="1:46" ht="27" customHeight="1" x14ac:dyDescent="0.15">
      <c r="A32" s="259"/>
      <c r="AK32" s="1110" t="s">
        <v>539</v>
      </c>
      <c r="AL32" s="1111"/>
      <c r="AM32" s="1111"/>
      <c r="AN32" s="1112"/>
      <c r="AO32" s="303">
        <v>825088</v>
      </c>
      <c r="AP32" s="303">
        <v>111198</v>
      </c>
      <c r="AQ32" s="304">
        <v>125145</v>
      </c>
      <c r="AR32" s="305">
        <v>-11.1</v>
      </c>
    </row>
    <row r="33" spans="1:46" ht="13.5" customHeight="1" x14ac:dyDescent="0.15">
      <c r="A33" s="259"/>
      <c r="AK33" s="1110" t="s">
        <v>540</v>
      </c>
      <c r="AL33" s="1111"/>
      <c r="AM33" s="1111"/>
      <c r="AN33" s="1112"/>
      <c r="AO33" s="303" t="s">
        <v>526</v>
      </c>
      <c r="AP33" s="303" t="s">
        <v>526</v>
      </c>
      <c r="AQ33" s="304">
        <v>142</v>
      </c>
      <c r="AR33" s="305" t="s">
        <v>526</v>
      </c>
    </row>
    <row r="34" spans="1:46" ht="27" customHeight="1" x14ac:dyDescent="0.15">
      <c r="A34" s="259"/>
      <c r="AK34" s="1110" t="s">
        <v>541</v>
      </c>
      <c r="AL34" s="1111"/>
      <c r="AM34" s="1111"/>
      <c r="AN34" s="1112"/>
      <c r="AO34" s="303" t="s">
        <v>526</v>
      </c>
      <c r="AP34" s="303" t="s">
        <v>526</v>
      </c>
      <c r="AQ34" s="304">
        <v>186</v>
      </c>
      <c r="AR34" s="305" t="s">
        <v>526</v>
      </c>
    </row>
    <row r="35" spans="1:46" ht="27" customHeight="1" x14ac:dyDescent="0.15">
      <c r="A35" s="259"/>
      <c r="AK35" s="1110" t="s">
        <v>542</v>
      </c>
      <c r="AL35" s="1111"/>
      <c r="AM35" s="1111"/>
      <c r="AN35" s="1112"/>
      <c r="AO35" s="303">
        <v>571674</v>
      </c>
      <c r="AP35" s="303">
        <v>77045</v>
      </c>
      <c r="AQ35" s="304">
        <v>24116</v>
      </c>
      <c r="AR35" s="305">
        <v>219.5</v>
      </c>
    </row>
    <row r="36" spans="1:46" ht="27" customHeight="1" x14ac:dyDescent="0.15">
      <c r="A36" s="259"/>
      <c r="AK36" s="1110" t="s">
        <v>543</v>
      </c>
      <c r="AL36" s="1111"/>
      <c r="AM36" s="1111"/>
      <c r="AN36" s="1112"/>
      <c r="AO36" s="303">
        <v>6994</v>
      </c>
      <c r="AP36" s="303">
        <v>943</v>
      </c>
      <c r="AQ36" s="304">
        <v>3945</v>
      </c>
      <c r="AR36" s="305">
        <v>-76.099999999999994</v>
      </c>
    </row>
    <row r="37" spans="1:46" ht="13.5" customHeight="1" x14ac:dyDescent="0.15">
      <c r="A37" s="259"/>
      <c r="AK37" s="1110" t="s">
        <v>544</v>
      </c>
      <c r="AL37" s="1111"/>
      <c r="AM37" s="1111"/>
      <c r="AN37" s="1112"/>
      <c r="AO37" s="303">
        <v>14774</v>
      </c>
      <c r="AP37" s="303">
        <v>1991</v>
      </c>
      <c r="AQ37" s="304">
        <v>817</v>
      </c>
      <c r="AR37" s="305">
        <v>143.69999999999999</v>
      </c>
    </row>
    <row r="38" spans="1:46" ht="27" customHeight="1" x14ac:dyDescent="0.15">
      <c r="A38" s="259"/>
      <c r="AK38" s="1113" t="s">
        <v>545</v>
      </c>
      <c r="AL38" s="1114"/>
      <c r="AM38" s="1114"/>
      <c r="AN38" s="1115"/>
      <c r="AO38" s="306">
        <v>399</v>
      </c>
      <c r="AP38" s="306">
        <v>54</v>
      </c>
      <c r="AQ38" s="307">
        <v>16</v>
      </c>
      <c r="AR38" s="295">
        <v>237.5</v>
      </c>
      <c r="AS38" s="302"/>
    </row>
    <row r="39" spans="1:46" x14ac:dyDescent="0.15">
      <c r="A39" s="259"/>
      <c r="AK39" s="1113" t="s">
        <v>546</v>
      </c>
      <c r="AL39" s="1114"/>
      <c r="AM39" s="1114"/>
      <c r="AN39" s="1115"/>
      <c r="AO39" s="303">
        <v>-11170</v>
      </c>
      <c r="AP39" s="303">
        <v>-1505</v>
      </c>
      <c r="AQ39" s="304">
        <v>-6780</v>
      </c>
      <c r="AR39" s="305">
        <v>-77.8</v>
      </c>
      <c r="AS39" s="302"/>
    </row>
    <row r="40" spans="1:46" ht="27" customHeight="1" x14ac:dyDescent="0.15">
      <c r="A40" s="259"/>
      <c r="AK40" s="1110" t="s">
        <v>547</v>
      </c>
      <c r="AL40" s="1111"/>
      <c r="AM40" s="1111"/>
      <c r="AN40" s="1112"/>
      <c r="AO40" s="303">
        <v>-892353</v>
      </c>
      <c r="AP40" s="303">
        <v>-120263</v>
      </c>
      <c r="AQ40" s="304">
        <v>-98746</v>
      </c>
      <c r="AR40" s="305">
        <v>21.8</v>
      </c>
      <c r="AS40" s="302"/>
    </row>
    <row r="41" spans="1:46" x14ac:dyDescent="0.15">
      <c r="A41" s="259"/>
      <c r="AK41" s="1116" t="s">
        <v>307</v>
      </c>
      <c r="AL41" s="1117"/>
      <c r="AM41" s="1117"/>
      <c r="AN41" s="1118"/>
      <c r="AO41" s="303">
        <v>515406</v>
      </c>
      <c r="AP41" s="303">
        <v>69462</v>
      </c>
      <c r="AQ41" s="304">
        <v>48842</v>
      </c>
      <c r="AR41" s="305">
        <v>42.2</v>
      </c>
      <c r="AS41" s="302"/>
    </row>
    <row r="42" spans="1:46" x14ac:dyDescent="0.15">
      <c r="A42" s="259"/>
      <c r="AK42" s="308" t="s">
        <v>548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549</v>
      </c>
    </row>
    <row r="48" spans="1:46" x14ac:dyDescent="0.15">
      <c r="A48" s="259"/>
      <c r="AK48" s="313" t="s">
        <v>550</v>
      </c>
      <c r="AL48" s="313"/>
      <c r="AM48" s="313"/>
      <c r="AN48" s="313"/>
      <c r="AO48" s="313"/>
      <c r="AP48" s="313"/>
      <c r="AQ48" s="314"/>
      <c r="AR48" s="313"/>
    </row>
    <row r="49" spans="1:44" ht="13.5" customHeight="1" x14ac:dyDescent="0.15">
      <c r="A49" s="259"/>
      <c r="AK49" s="315"/>
      <c r="AL49" s="316"/>
      <c r="AM49" s="1103" t="s">
        <v>517</v>
      </c>
      <c r="AN49" s="1105" t="s">
        <v>551</v>
      </c>
      <c r="AO49" s="1106"/>
      <c r="AP49" s="1106"/>
      <c r="AQ49" s="1106"/>
      <c r="AR49" s="1107"/>
    </row>
    <row r="50" spans="1:44" x14ac:dyDescent="0.15">
      <c r="A50" s="259"/>
      <c r="AK50" s="317"/>
      <c r="AL50" s="318"/>
      <c r="AM50" s="1104"/>
      <c r="AN50" s="319" t="s">
        <v>552</v>
      </c>
      <c r="AO50" s="320" t="s">
        <v>553</v>
      </c>
      <c r="AP50" s="321" t="s">
        <v>554</v>
      </c>
      <c r="AQ50" s="322" t="s">
        <v>555</v>
      </c>
      <c r="AR50" s="323" t="s">
        <v>556</v>
      </c>
    </row>
    <row r="51" spans="1:44" x14ac:dyDescent="0.15">
      <c r="A51" s="259"/>
      <c r="AK51" s="315" t="s">
        <v>557</v>
      </c>
      <c r="AL51" s="316"/>
      <c r="AM51" s="324">
        <v>654469</v>
      </c>
      <c r="AN51" s="325">
        <v>78474</v>
      </c>
      <c r="AO51" s="326">
        <v>-35.700000000000003</v>
      </c>
      <c r="AP51" s="327">
        <v>167497</v>
      </c>
      <c r="AQ51" s="328">
        <v>-17.399999999999999</v>
      </c>
      <c r="AR51" s="329">
        <v>-18.3</v>
      </c>
    </row>
    <row r="52" spans="1:44" x14ac:dyDescent="0.15">
      <c r="A52" s="259"/>
      <c r="AK52" s="330"/>
      <c r="AL52" s="331" t="s">
        <v>558</v>
      </c>
      <c r="AM52" s="332">
        <v>341534</v>
      </c>
      <c r="AN52" s="333">
        <v>40951</v>
      </c>
      <c r="AO52" s="334">
        <v>49.5</v>
      </c>
      <c r="AP52" s="335">
        <v>82571</v>
      </c>
      <c r="AQ52" s="336">
        <v>3.6</v>
      </c>
      <c r="AR52" s="337">
        <v>45.9</v>
      </c>
    </row>
    <row r="53" spans="1:44" x14ac:dyDescent="0.15">
      <c r="A53" s="259"/>
      <c r="AK53" s="315" t="s">
        <v>559</v>
      </c>
      <c r="AL53" s="316"/>
      <c r="AM53" s="324">
        <v>1634433</v>
      </c>
      <c r="AN53" s="325">
        <v>202382</v>
      </c>
      <c r="AO53" s="326">
        <v>157.9</v>
      </c>
      <c r="AP53" s="327">
        <v>190274</v>
      </c>
      <c r="AQ53" s="328">
        <v>13.6</v>
      </c>
      <c r="AR53" s="329">
        <v>144.30000000000001</v>
      </c>
    </row>
    <row r="54" spans="1:44" x14ac:dyDescent="0.15">
      <c r="A54" s="259"/>
      <c r="AK54" s="330"/>
      <c r="AL54" s="331" t="s">
        <v>558</v>
      </c>
      <c r="AM54" s="332">
        <v>499751</v>
      </c>
      <c r="AN54" s="333">
        <v>61881</v>
      </c>
      <c r="AO54" s="334">
        <v>51.1</v>
      </c>
      <c r="AP54" s="335">
        <v>88584</v>
      </c>
      <c r="AQ54" s="336">
        <v>7.3</v>
      </c>
      <c r="AR54" s="337">
        <v>43.8</v>
      </c>
    </row>
    <row r="55" spans="1:44" x14ac:dyDescent="0.15">
      <c r="A55" s="259"/>
      <c r="AK55" s="315" t="s">
        <v>560</v>
      </c>
      <c r="AL55" s="316"/>
      <c r="AM55" s="324">
        <v>962632</v>
      </c>
      <c r="AN55" s="325">
        <v>121483</v>
      </c>
      <c r="AO55" s="326">
        <v>-40</v>
      </c>
      <c r="AP55" s="327">
        <v>200194</v>
      </c>
      <c r="AQ55" s="328">
        <v>5.2</v>
      </c>
      <c r="AR55" s="329">
        <v>-45.2</v>
      </c>
    </row>
    <row r="56" spans="1:44" x14ac:dyDescent="0.15">
      <c r="A56" s="259"/>
      <c r="AK56" s="330"/>
      <c r="AL56" s="331" t="s">
        <v>558</v>
      </c>
      <c r="AM56" s="332">
        <v>242786</v>
      </c>
      <c r="AN56" s="333">
        <v>30639</v>
      </c>
      <c r="AO56" s="334">
        <v>-50.5</v>
      </c>
      <c r="AP56" s="335">
        <v>106422</v>
      </c>
      <c r="AQ56" s="336">
        <v>20.100000000000001</v>
      </c>
      <c r="AR56" s="337">
        <v>-70.599999999999994</v>
      </c>
    </row>
    <row r="57" spans="1:44" x14ac:dyDescent="0.15">
      <c r="A57" s="259"/>
      <c r="AK57" s="315" t="s">
        <v>561</v>
      </c>
      <c r="AL57" s="316"/>
      <c r="AM57" s="324">
        <v>1648168</v>
      </c>
      <c r="AN57" s="325">
        <v>215447</v>
      </c>
      <c r="AO57" s="326">
        <v>77.3</v>
      </c>
      <c r="AP57" s="327">
        <v>196914</v>
      </c>
      <c r="AQ57" s="328">
        <v>-1.6</v>
      </c>
      <c r="AR57" s="329">
        <v>78.900000000000006</v>
      </c>
    </row>
    <row r="58" spans="1:44" x14ac:dyDescent="0.15">
      <c r="A58" s="259"/>
      <c r="AK58" s="330"/>
      <c r="AL58" s="331" t="s">
        <v>558</v>
      </c>
      <c r="AM58" s="332">
        <v>998574</v>
      </c>
      <c r="AN58" s="333">
        <v>130533</v>
      </c>
      <c r="AO58" s="334">
        <v>326</v>
      </c>
      <c r="AP58" s="335">
        <v>98966</v>
      </c>
      <c r="AQ58" s="336">
        <v>-7</v>
      </c>
      <c r="AR58" s="337">
        <v>333</v>
      </c>
    </row>
    <row r="59" spans="1:44" x14ac:dyDescent="0.15">
      <c r="A59" s="259"/>
      <c r="AK59" s="315" t="s">
        <v>562</v>
      </c>
      <c r="AL59" s="316"/>
      <c r="AM59" s="324">
        <v>933606</v>
      </c>
      <c r="AN59" s="325">
        <v>125823</v>
      </c>
      <c r="AO59" s="326">
        <v>-41.6</v>
      </c>
      <c r="AP59" s="327">
        <v>204757</v>
      </c>
      <c r="AQ59" s="328">
        <v>4</v>
      </c>
      <c r="AR59" s="329">
        <v>-45.6</v>
      </c>
    </row>
    <row r="60" spans="1:44" x14ac:dyDescent="0.15">
      <c r="A60" s="259"/>
      <c r="AK60" s="330"/>
      <c r="AL60" s="331" t="s">
        <v>558</v>
      </c>
      <c r="AM60" s="332">
        <v>531320</v>
      </c>
      <c r="AN60" s="333">
        <v>71606</v>
      </c>
      <c r="AO60" s="334">
        <v>-45.1</v>
      </c>
      <c r="AP60" s="335">
        <v>106071</v>
      </c>
      <c r="AQ60" s="336">
        <v>7.2</v>
      </c>
      <c r="AR60" s="337">
        <v>-52.3</v>
      </c>
    </row>
    <row r="61" spans="1:44" x14ac:dyDescent="0.15">
      <c r="A61" s="259"/>
      <c r="AK61" s="315" t="s">
        <v>563</v>
      </c>
      <c r="AL61" s="338"/>
      <c r="AM61" s="324">
        <v>1166662</v>
      </c>
      <c r="AN61" s="325">
        <v>148722</v>
      </c>
      <c r="AO61" s="326">
        <v>23.6</v>
      </c>
      <c r="AP61" s="327">
        <v>191927</v>
      </c>
      <c r="AQ61" s="339">
        <v>0.8</v>
      </c>
      <c r="AR61" s="329">
        <v>22.8</v>
      </c>
    </row>
    <row r="62" spans="1:44" x14ac:dyDescent="0.15">
      <c r="A62" s="259"/>
      <c r="AK62" s="330"/>
      <c r="AL62" s="331" t="s">
        <v>558</v>
      </c>
      <c r="AM62" s="332">
        <v>522793</v>
      </c>
      <c r="AN62" s="333">
        <v>67122</v>
      </c>
      <c r="AO62" s="334">
        <v>66.2</v>
      </c>
      <c r="AP62" s="335">
        <v>96523</v>
      </c>
      <c r="AQ62" s="336">
        <v>6.2</v>
      </c>
      <c r="AR62" s="337">
        <v>60</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39+/FMdhN1EGQXfC5xXKQkdewBXhXmI6B3JQXArrBUiwYoFsW5p0yNwri4OGGE4AMMNhWZU6/iu54g3iO+/eTQ==" saltValue="a/AUr61dKYarf5JqJmLM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565</v>
      </c>
    </row>
    <row r="121" spans="125:125" ht="13.5" hidden="1" customHeight="1" x14ac:dyDescent="0.15">
      <c r="DU121" s="253"/>
    </row>
  </sheetData>
  <sheetProtection algorithmName="SHA-512" hashValue="uu09bDVJUjCXjqbA6IRMIJHGQ1NobmCAfPmMOnSIvisLD6N4Pqpa4RZrpLHrc6IoLOtaI+Wn0L6dQurLqlFoNA==" saltValue="d7jeZCwt8QCyEzxmBk0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566</v>
      </c>
    </row>
  </sheetData>
  <sheetProtection algorithmName="SHA-512" hashValue="YjNo3Mj3y3ZkjrOWWOJhHjOuhTm9nkvpP8dR/DIhVZp0juuT8DWwIIINc6rmWN0EncaWuLV0UlIV0OlLa9Abqw==" saltValue="egqKlQBSfLigSJ3UjEzr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29" t="s">
        <v>3</v>
      </c>
      <c r="D47" s="1129"/>
      <c r="E47" s="1130"/>
      <c r="F47" s="11">
        <v>65.52</v>
      </c>
      <c r="G47" s="12">
        <v>63.93</v>
      </c>
      <c r="H47" s="12">
        <v>64.06</v>
      </c>
      <c r="I47" s="12">
        <v>62.68</v>
      </c>
      <c r="J47" s="13">
        <v>58.48</v>
      </c>
    </row>
    <row r="48" spans="2:10" ht="57.75" customHeight="1" x14ac:dyDescent="0.15">
      <c r="B48" s="14"/>
      <c r="C48" s="1131" t="s">
        <v>4</v>
      </c>
      <c r="D48" s="1131"/>
      <c r="E48" s="1132"/>
      <c r="F48" s="15">
        <v>11.93</v>
      </c>
      <c r="G48" s="16">
        <v>16.34</v>
      </c>
      <c r="H48" s="16">
        <v>11.76</v>
      </c>
      <c r="I48" s="16">
        <v>13.78</v>
      </c>
      <c r="J48" s="17">
        <v>13.35</v>
      </c>
    </row>
    <row r="49" spans="2:10" ht="57.75" customHeight="1" thickBot="1" x14ac:dyDescent="0.2">
      <c r="B49" s="18"/>
      <c r="C49" s="1133" t="s">
        <v>5</v>
      </c>
      <c r="D49" s="1133"/>
      <c r="E49" s="1134"/>
      <c r="F49" s="19" t="s">
        <v>572</v>
      </c>
      <c r="G49" s="20" t="s">
        <v>573</v>
      </c>
      <c r="H49" s="20" t="s">
        <v>574</v>
      </c>
      <c r="I49" s="20" t="s">
        <v>575</v>
      </c>
      <c r="J49" s="21" t="s">
        <v>576</v>
      </c>
    </row>
    <row r="50" spans="2:10" x14ac:dyDescent="0.15"/>
  </sheetData>
  <sheetProtection algorithmName="SHA-512" hashValue="qsqxeG0keIGKKReenL8v4UOSkmVT64CC244KFNvdKl+bqSGcx4ZfkcnPWElCrIrIgUEg5k/DvHMz+wZ9ONcjBg==" saltValue="V1c/ch4VO3UcbNpSw2Qe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二宮 直人</cp:lastModifiedBy>
  <cp:lastPrinted>2024-03-17T23:47:09Z</cp:lastPrinted>
  <dcterms:created xsi:type="dcterms:W3CDTF">2024-02-05T03:08:58Z</dcterms:created>
  <dcterms:modified xsi:type="dcterms:W3CDTF">2024-03-29T04:34:10Z</dcterms:modified>
  <cp:category/>
</cp:coreProperties>
</file>