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231"/>
  <workbookPr/>
  <mc:AlternateContent xmlns:mc="http://schemas.openxmlformats.org/markup-compatibility/2006">
    <mc:Choice Requires="x15">
      <x15ac:absPath xmlns:x15ac="http://schemas.microsoft.com/office/spreadsheetml/2010/11/ac" url="\\10.1.5.5\04.総務課\12.財政管財班\02.財政係\R５事務【山本】\06地方公営企業決算統計\R6.1.16【2_13〆】公営企業に係る経営比較分析表（令和４年度決算）の分析等について（照会）１／２\02事業課より\"/>
    </mc:Choice>
  </mc:AlternateContent>
  <xr:revisionPtr revIDLastSave="0" documentId="13_ncr:1_{0E381EDF-7066-41E4-830B-8282549ED324}" xr6:coauthVersionLast="47" xr6:coauthVersionMax="47" xr10:uidLastSave="{00000000-0000-0000-0000-000000000000}"/>
  <workbookProtection workbookAlgorithmName="SHA-512" workbookHashValue="UprHwFruwZd3aLkiIZO+/5bwzOaqTs0Tt2HxFiTy4WtXffeVL/1uWydSRm+TduE4qg0Cnsj91Dj02138tbVaqA==" workbookSaltValue="OLTujdw+QVA9HHo0JMUYAg==" workbookSpinCount="100000" lockStructure="1"/>
  <bookViews>
    <workbookView xWindow="20370" yWindow="-120" windowWidth="29040" windowHeight="1584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6" i="4" s="1"/>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H86" i="4" s="1"/>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E86" i="4" s="1"/>
  <c r="AH6" i="5"/>
  <c r="AG6" i="5"/>
  <c r="AF6" i="5"/>
  <c r="AE6" i="5"/>
  <c r="AD6" i="5"/>
  <c r="AC6" i="5"/>
  <c r="AB6" i="5"/>
  <c r="AA6" i="5"/>
  <c r="Z6" i="5"/>
  <c r="Y6" i="5"/>
  <c r="X6" i="5"/>
  <c r="BB10" i="4" s="1"/>
  <c r="W6" i="5"/>
  <c r="AT10" i="4" s="1"/>
  <c r="V6" i="5"/>
  <c r="U6" i="5"/>
  <c r="BB8" i="4" s="1"/>
  <c r="T6" i="5"/>
  <c r="AT8" i="4" s="1"/>
  <c r="S6" i="5"/>
  <c r="AL8" i="4" s="1"/>
  <c r="R6" i="5"/>
  <c r="Q6" i="5"/>
  <c r="W10" i="4" s="1"/>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J86" i="4"/>
  <c r="AL10" i="4"/>
  <c r="AD10" i="4"/>
  <c r="B10" i="4"/>
  <c r="I8" i="4"/>
</calcChain>
</file>

<file path=xl/sharedStrings.xml><?xml version="1.0" encoding="utf-8"?>
<sst xmlns="http://schemas.openxmlformats.org/spreadsheetml/2006/main" count="236" uniqueCount="120">
  <si>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</si>
  <si>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</si>
  <si>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</si>
  <si>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</si>
  <si>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</si>
  <si>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</si>
  <si>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</si>
  <si>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</si>
  <si>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</si>
  <si>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</si>
  <si>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</si>
  <si>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</si>
  <si>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</si>
  <si>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</si>
  <si>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</si>
  <si>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</si>
  <si>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</si>
  <si>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</si>
  <si>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</si>
  <si>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</si>
  <si>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</si>
  <si>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</si>
  <si>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</si>
  <si>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</si>
  <si>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</si>
  <si>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</si>
  <si>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</si>
  <si>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</si>
  <si>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</si>
  <si>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</si>
  <si>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</si>
  <si>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</si>
  <si>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</si>
  <si>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</si>
  <si>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</si>
  <si>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</si>
  <si>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</si>
  <si>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</si>
  <si>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</si>
  <si>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</si>
  <si>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</si>
  <si>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</si>
  <si>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</si>
  <si>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</si>
  <si>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</si>
  <si>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</si>
  <si>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</si>
  <si>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</si>
  <si>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</si>
  <si>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</si>
  <si>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</si>
  <si>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</si>
  <si>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</si>
  <si>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</si>
  <si>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</si>
  <si>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</si>
  <si>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</si>
  <si>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</si>
  <si>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</si>
  <si>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</si>
  <si>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</si>
  <si>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</si>
  <si>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</si>
  <si>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</si>
  <si>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</si>
  <si>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</si>
  <si>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</si>
  <si>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</si>
  <si>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</si>
  <si>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</si>
  <si>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</si>
  <si>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</si>
  <si>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</si>
  <si>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</si>
  <si>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</si>
  <si>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</si>
  <si>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</si>
  <si>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</si>
  <si>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</si>
  <si>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</si>
  <si>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</si>
  <si>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</si>
  <si>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</si>
  <si>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</si>
  <si>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</si>
  <si>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</si>
  <si>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</si>
  <si>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</si>
  <si>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</si>
  <si>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</si>
  <si>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</si>
  <si>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</si>
  <si>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</si>
  <si>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</si>
  <si>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</si>
  <si>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</si>
  <si>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</si>
  <si>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</si>
  <si>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愛媛県　久万高原町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</si>
  <si>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</si>
  <si>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</si>
  <si>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</si>
  <si>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</si>
  <si>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</si>
  <si>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</si>
  <si>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</si>
  <si>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</si>
  <si>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</si>
  <si>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</si>
  <si>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</si>
  <si>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</si>
  <si>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</si>
  <si>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</si>
  <si>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</si>
  <si>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</si>
  <si>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</si>
  <si>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</si>
  <si>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r>
      <t>　当</t>
    </r>
    <r>
      <rPr>
        <sz val="11"/>
        <rFont val="ＭＳ ゴシック"/>
        <family val="3"/>
        <charset val="128"/>
      </rPr>
      <t>町における経営の健全性・効率性については、経費回収率の低下や汚水処理原価が上昇している状況である。また､水洗化率は低推移になっており改善を要する。
　経常収支比率に関しては、直近５か年の推移を見ると流動傾向にあり、加入促進に努め、使用料収入を増加させるとともに経費削減させることが必要である。
　経費回収率に関しては、適正な使用料収入の確保及び汚水処理費の削減が必要である。また、汚水処理原価も汚水処理費の削減と接続率の向上による有収水量の増加が必要なため､一層の経営改善を図る必要がある。
　施設利用率及び水洗化率の向上は、一部の地域において水洗化率が７割を超えているが、地域によっては低い状況のため、水洗化率の向上が必要である。
　昨今の社会情勢における物価高騰から経費が増しているため、実情に合わせた使用料の見直しの検討も必要である。</t>
    </r>
    <rPh sb="45" eb="47">
      <t>ジョウキョウ</t>
    </rPh>
    <rPh sb="71" eb="72">
      <t>ヨウ</t>
    </rPh>
    <rPh sb="77" eb="79">
      <t>ケイジョウ</t>
    </rPh>
    <rPh sb="79" eb="81">
      <t>シュウシ</t>
    </rPh>
    <rPh sb="81" eb="83">
      <t>ヒリツ</t>
    </rPh>
    <rPh sb="84" eb="85">
      <t>カン</t>
    </rPh>
    <rPh sb="89" eb="91">
      <t>チョッキン</t>
    </rPh>
    <rPh sb="93" eb="94">
      <t>ネン</t>
    </rPh>
    <rPh sb="95" eb="97">
      <t>スイイ</t>
    </rPh>
    <rPh sb="98" eb="99">
      <t>ミ</t>
    </rPh>
    <rPh sb="101" eb="103">
      <t>リュウドウ</t>
    </rPh>
    <rPh sb="103" eb="105">
      <t>ケイコウ</t>
    </rPh>
    <rPh sb="109" eb="111">
      <t>カニュウ</t>
    </rPh>
    <rPh sb="111" eb="113">
      <t>ソクシン</t>
    </rPh>
    <rPh sb="114" eb="115">
      <t>ツト</t>
    </rPh>
    <rPh sb="117" eb="120">
      <t>シヨウリョウ</t>
    </rPh>
    <rPh sb="120" eb="122">
      <t>シュウニュウ</t>
    </rPh>
    <rPh sb="123" eb="125">
      <t>ゾウカ</t>
    </rPh>
    <rPh sb="132" eb="134">
      <t>ケイヒ</t>
    </rPh>
    <rPh sb="134" eb="136">
      <t>サクゲン</t>
    </rPh>
    <rPh sb="142" eb="144">
      <t>ヒツヨウ</t>
    </rPh>
    <rPh sb="172" eb="173">
      <t>オヨ</t>
    </rPh>
    <rPh sb="225" eb="227">
      <t>ヒツヨウ</t>
    </rPh>
    <rPh sb="320" eb="322">
      <t>サッコン</t>
    </rPh>
    <rPh sb="323" eb="327">
      <t>シャカイジョウセイ</t>
    </rPh>
    <rPh sb="331" eb="335">
      <t>ブッカコウトウ</t>
    </rPh>
    <rPh sb="337" eb="339">
      <t>ケイヒ</t>
    </rPh>
    <rPh sb="340" eb="341">
      <t>マ</t>
    </rPh>
    <rPh sb="348" eb="350">
      <t>ジツジョウ</t>
    </rPh>
    <rPh sb="351" eb="352">
      <t>ア</t>
    </rPh>
    <rPh sb="355" eb="358">
      <t>シヨウリョウ</t>
    </rPh>
    <rPh sb="359" eb="361">
      <t>ミナオ</t>
    </rPh>
    <rPh sb="363" eb="365">
      <t>ケントウ</t>
    </rPh>
    <rPh sb="366" eb="368">
      <t>ヒツヨウ</t>
    </rPh>
    <phoneticPr fontId="4"/>
  </si>
  <si>
    <t>　農業集落排水の処理施設５箇所のうち、一番古い処理施設が平成７年から供用開始しており、あわせて管渠が布設されているため、管渠の改善等の必要性は今現在では発生していない状況である。
　しかし今後、管渠の老朽化が始まる頃までには改築等の財源を確保するために経営の健全性・効率性で分析した課題に早急に取り組み改善を図る。
　今後、点検や検証を踏まえて適正な施設運営のための維持管理や改修等を計画的に実施していく必要がある。</t>
    <rPh sb="159" eb="161">
      <t>コンゴ</t>
    </rPh>
    <rPh sb="162" eb="164">
      <t>テンケン</t>
    </rPh>
    <rPh sb="165" eb="167">
      <t>ケンショウ</t>
    </rPh>
    <rPh sb="168" eb="169">
      <t>フ</t>
    </rPh>
    <rPh sb="172" eb="174">
      <t>テキセイ</t>
    </rPh>
    <rPh sb="175" eb="177">
      <t>シセツ</t>
    </rPh>
    <rPh sb="177" eb="179">
      <t>ウンエイ</t>
    </rPh>
    <phoneticPr fontId="4"/>
  </si>
  <si>
    <t>　令和5年度から地方公営企業法の一部適用を行うこととなった。
　今後の課題として､更なる経費削減を進めながら使用料の確保に向け加入促進も含め経営の改善を図り､施設利用率の増加に努めていきたい。
　また､将来的には管渠の更新や老朽化に伴う処理施設の維持更新を盛り込んだ中長期計画等作成し、余計なコストを発生させないような経営を進める必要がある。
　令和4年度に策定した「久万高原町下水道事業経営戦略」に基づき、農業集落排水事業経営の効率化、財源の確保など経営基盤の強化を図り、持続可能な事業運営に努めていきたい。
　</t>
    <rPh sb="109" eb="111">
      <t>コウシン</t>
    </rPh>
    <rPh sb="118" eb="119">
      <t>モ</t>
    </rPh>
    <rPh sb="120" eb="121">
      <t>コ</t>
    </rPh>
    <rPh sb="133" eb="134">
      <t>チュウ</t>
    </rPh>
    <rPh sb="143" eb="145">
      <t>ヨケイ</t>
    </rPh>
    <rPh sb="167" eb="169">
      <t>コウキョウ</t>
    </rPh>
    <rPh sb="169" eb="172">
      <t>ゲスイドウ</t>
    </rPh>
    <rPh sb="189" eb="190">
      <t>シタ</t>
    </rPh>
    <rPh sb="204" eb="210">
      <t>ノウギョウシュウラクハイスイ</t>
    </rPh>
    <rPh sb="247" eb="248">
      <t>ツト</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</si>
</sst>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5" fillId="0" borderId="6" xfId="0" applyFont="1" applyBorder="1" applyAlignment="1" applyProtection="1">
      <alignment horizontal="left" vertical="top" wrapText="1"/>
      <protection locked="0"/>
    </xf>
    <xf numFmtId="0" fontId="5" fillId="0" borderId="4" xfId="0" applyFont="1" applyBorder="1" applyAlignment="1">
      <alignment horizontal="left" vertical="center"/>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11-45BD-87EB-8BFFCC29605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2B11-45BD-87EB-8BFFCC29605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85.98</c:v>
                </c:pt>
                <c:pt idx="1">
                  <c:v>84.29</c:v>
                </c:pt>
                <c:pt idx="2">
                  <c:v>93.67</c:v>
                </c:pt>
                <c:pt idx="3">
                  <c:v>85.59</c:v>
                </c:pt>
                <c:pt idx="4">
                  <c:v>89.46</c:v>
                </c:pt>
              </c:numCache>
            </c:numRef>
          </c:val>
          <c:extLst>
            <c:ext xmlns:c16="http://schemas.microsoft.com/office/drawing/2014/chart" uri="{C3380CC4-5D6E-409C-BE32-E72D297353CC}">
              <c16:uniqueId val="{00000000-6DB5-432D-94B9-27775E6B4584}"/>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6DB5-432D-94B9-27775E6B4584}"/>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55F-40E3-BD7C-FF4D96D1CE0C}"/>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55F-40E3-BD7C-FF4D96D1CE0C}"/>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251-40BA-BFEB-5F94AD3BAA91}"/>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251-40BA-BFEB-5F94AD3BAA91}"/>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F96-43A5-8687-38BDC97EF26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F96-43A5-8687-38BDC97EF26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77E-41F7-8198-C0E998C71428}"/>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77E-41F7-8198-C0E998C71428}"/>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formatCode="#,##0.00;&quot;△&quot;#,##0.00">
                  <c:v>0</c:v>
                </c:pt>
                <c:pt idx="1">
                  <c:v>4275.8900000000003</c:v>
                </c:pt>
                <c:pt idx="2">
                  <c:v>3605</c:v>
                </c:pt>
                <c:pt idx="3" formatCode="#,##0.00;&quot;△&quot;#,##0.00">
                  <c:v>0</c:v>
                </c:pt>
                <c:pt idx="4" formatCode="#,##0.00;&quot;△&quot;#,##0.00">
                  <c:v>0</c:v>
                </c:pt>
              </c:numCache>
            </c:numRef>
          </c:val>
          <c:extLst>
            <c:ext xmlns:c16="http://schemas.microsoft.com/office/drawing/2014/chart" uri="{C3380CC4-5D6E-409C-BE32-E72D297353CC}">
              <c16:uniqueId val="{00000000-99A3-41C8-BEC7-105C3129A4CA}"/>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99A3-41C8-BEC7-105C3129A4CA}"/>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19.57</c:v>
                </c:pt>
                <c:pt idx="1">
                  <c:v>20.87</c:v>
                </c:pt>
                <c:pt idx="2">
                  <c:v>22.41</c:v>
                </c:pt>
                <c:pt idx="3">
                  <c:v>21.55</c:v>
                </c:pt>
                <c:pt idx="4">
                  <c:v>20.010000000000002</c:v>
                </c:pt>
              </c:numCache>
            </c:numRef>
          </c:val>
          <c:extLst>
            <c:ext xmlns:c16="http://schemas.microsoft.com/office/drawing/2014/chart" uri="{C3380CC4-5D6E-409C-BE32-E72D297353CC}">
              <c16:uniqueId val="{00000000-419B-49D4-9CC5-14A4B7B5C317}"/>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19B-49D4-9CC5-14A4B7B5C317}"/>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1008.99</c:v>
                </c:pt>
                <c:pt idx="1">
                  <c:v>967.75</c:v>
                </c:pt>
                <c:pt idx="2">
                  <c:v>930.61</c:v>
                </c:pt>
                <c:pt idx="3">
                  <c:v>970.91</c:v>
                </c:pt>
                <c:pt idx="4">
                  <c:v>1031.76</c:v>
                </c:pt>
              </c:numCache>
            </c:numRef>
          </c:val>
          <c:extLst>
            <c:ext xmlns:c16="http://schemas.microsoft.com/office/drawing/2014/chart" uri="{C3380CC4-5D6E-409C-BE32-E72D297353CC}">
              <c16:uniqueId val="{00000000-F16C-4417-B0B5-DFE0A51477F4}"/>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F16C-4417-B0B5-DFE0A51477F4}"/>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C3E-410A-AC87-631EADE1EEC3}"/>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2C3E-410A-AC87-631EADE1EEC3}"/>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80.19</c:v>
                </c:pt>
                <c:pt idx="1">
                  <c:v>78.650000000000006</c:v>
                </c:pt>
                <c:pt idx="2">
                  <c:v>79.989999999999995</c:v>
                </c:pt>
                <c:pt idx="3">
                  <c:v>78.5</c:v>
                </c:pt>
                <c:pt idx="4">
                  <c:v>77.28</c:v>
                </c:pt>
              </c:numCache>
            </c:numRef>
          </c:val>
          <c:extLst>
            <c:ext xmlns:c16="http://schemas.microsoft.com/office/drawing/2014/chart" uri="{C3380CC4-5D6E-409C-BE32-E72D297353CC}">
              <c16:uniqueId val="{00000000-0E66-4881-99A6-43ADA5BB6673}"/>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0E66-4881-99A6-43ADA5BB6673}"/>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D37" zoomScale="85" zoomScaleNormal="85" workbookViewId="0">
      <selection activeCell="AV58" sqref="AV5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68" t="s">
        <v>0</v>
      </c>
      <c r="C2" s="68"/>
      <c r="D2" s="68"/>
      <c r="E2" s="68"/>
      <c r="F2" s="68"/>
      <c r="G2" s="68"/>
      <c r="H2" s="68"/>
      <c r="I2" s="68"/>
      <c r="J2" s="68"/>
      <c r="K2" s="68"/>
      <c r="L2" s="68"/>
      <c r="M2" s="68"/>
      <c r="N2" s="68"/>
      <c r="O2" s="68"/>
      <c r="P2" s="68"/>
      <c r="Q2" s="68"/>
      <c r="R2" s="68"/>
      <c r="S2" s="68"/>
      <c r="T2" s="68"/>
      <c r="U2" s="68"/>
      <c r="V2" s="68"/>
      <c r="W2" s="68"/>
      <c r="X2" s="68"/>
      <c r="Y2" s="68"/>
      <c r="Z2" s="68"/>
      <c r="AA2" s="68"/>
      <c r="AB2" s="68"/>
      <c r="AC2" s="68"/>
      <c r="AD2" s="68"/>
      <c r="AE2" s="68"/>
      <c r="AF2" s="68"/>
      <c r="AG2" s="68"/>
      <c r="AH2" s="68"/>
      <c r="AI2" s="68"/>
      <c r="AJ2" s="68"/>
      <c r="AK2" s="68"/>
      <c r="AL2" s="68"/>
      <c r="AM2" s="68"/>
      <c r="AN2" s="68"/>
      <c r="AO2" s="68"/>
      <c r="AP2" s="68"/>
      <c r="AQ2" s="68"/>
      <c r="AR2" s="68"/>
      <c r="AS2" s="68"/>
      <c r="AT2" s="68"/>
      <c r="AU2" s="68"/>
      <c r="AV2" s="68"/>
      <c r="AW2" s="68"/>
      <c r="AX2" s="68"/>
      <c r="AY2" s="68"/>
      <c r="AZ2" s="68"/>
      <c r="BA2" s="68"/>
      <c r="BB2" s="68"/>
      <c r="BC2" s="68"/>
      <c r="BD2" s="68"/>
      <c r="BE2" s="68"/>
      <c r="BF2" s="68"/>
      <c r="BG2" s="68"/>
      <c r="BH2" s="68"/>
      <c r="BI2" s="68"/>
      <c r="BJ2" s="68"/>
      <c r="BK2" s="68"/>
      <c r="BL2" s="68"/>
      <c r="BM2" s="68"/>
      <c r="BN2" s="68"/>
      <c r="BO2" s="68"/>
      <c r="BP2" s="68"/>
      <c r="BQ2" s="68"/>
      <c r="BR2" s="68"/>
      <c r="BS2" s="68"/>
      <c r="BT2" s="68"/>
      <c r="BU2" s="68"/>
      <c r="BV2" s="68"/>
      <c r="BW2" s="68"/>
      <c r="BX2" s="68"/>
      <c r="BY2" s="68"/>
      <c r="BZ2" s="68"/>
    </row>
    <row r="3" spans="1:78" ht="9.75" customHeight="1" x14ac:dyDescent="0.15">
      <c r="A3" s="2"/>
      <c r="B3" s="68"/>
      <c r="C3" s="68"/>
      <c r="D3" s="68"/>
      <c r="E3" s="68"/>
      <c r="F3" s="68"/>
      <c r="G3" s="68"/>
      <c r="H3" s="68"/>
      <c r="I3" s="68"/>
      <c r="J3" s="68"/>
      <c r="K3" s="68"/>
      <c r="L3" s="68"/>
      <c r="M3" s="68"/>
      <c r="N3" s="68"/>
      <c r="O3" s="68"/>
      <c r="P3" s="68"/>
      <c r="Q3" s="68"/>
      <c r="R3" s="68"/>
      <c r="S3" s="68"/>
      <c r="T3" s="68"/>
      <c r="U3" s="68"/>
      <c r="V3" s="68"/>
      <c r="W3" s="68"/>
      <c r="X3" s="68"/>
      <c r="Y3" s="68"/>
      <c r="Z3" s="68"/>
      <c r="AA3" s="68"/>
      <c r="AB3" s="68"/>
      <c r="AC3" s="68"/>
      <c r="AD3" s="68"/>
      <c r="AE3" s="68"/>
      <c r="AF3" s="68"/>
      <c r="AG3" s="68"/>
      <c r="AH3" s="68"/>
      <c r="AI3" s="68"/>
      <c r="AJ3" s="68"/>
      <c r="AK3" s="68"/>
      <c r="AL3" s="68"/>
      <c r="AM3" s="68"/>
      <c r="AN3" s="68"/>
      <c r="AO3" s="68"/>
      <c r="AP3" s="68"/>
      <c r="AQ3" s="68"/>
      <c r="AR3" s="68"/>
      <c r="AS3" s="68"/>
      <c r="AT3" s="68"/>
      <c r="AU3" s="68"/>
      <c r="AV3" s="68"/>
      <c r="AW3" s="68"/>
      <c r="AX3" s="68"/>
      <c r="AY3" s="68"/>
      <c r="AZ3" s="68"/>
      <c r="BA3" s="68"/>
      <c r="BB3" s="68"/>
      <c r="BC3" s="68"/>
      <c r="BD3" s="68"/>
      <c r="BE3" s="68"/>
      <c r="BF3" s="68"/>
      <c r="BG3" s="68"/>
      <c r="BH3" s="68"/>
      <c r="BI3" s="68"/>
      <c r="BJ3" s="68"/>
      <c r="BK3" s="68"/>
      <c r="BL3" s="68"/>
      <c r="BM3" s="68"/>
      <c r="BN3" s="68"/>
      <c r="BO3" s="68"/>
      <c r="BP3" s="68"/>
      <c r="BQ3" s="68"/>
      <c r="BR3" s="68"/>
      <c r="BS3" s="68"/>
      <c r="BT3" s="68"/>
      <c r="BU3" s="68"/>
      <c r="BV3" s="68"/>
      <c r="BW3" s="68"/>
      <c r="BX3" s="68"/>
      <c r="BY3" s="68"/>
      <c r="BZ3" s="68"/>
    </row>
    <row r="4" spans="1:78" ht="9.75" customHeight="1" x14ac:dyDescent="0.15">
      <c r="A4" s="2"/>
      <c r="B4" s="68"/>
      <c r="C4" s="68"/>
      <c r="D4" s="68"/>
      <c r="E4" s="68"/>
      <c r="F4" s="68"/>
      <c r="G4" s="68"/>
      <c r="H4" s="68"/>
      <c r="I4" s="68"/>
      <c r="J4" s="68"/>
      <c r="K4" s="68"/>
      <c r="L4" s="68"/>
      <c r="M4" s="68"/>
      <c r="N4" s="68"/>
      <c r="O4" s="68"/>
      <c r="P4" s="68"/>
      <c r="Q4" s="68"/>
      <c r="R4" s="68"/>
      <c r="S4" s="68"/>
      <c r="T4" s="68"/>
      <c r="U4" s="68"/>
      <c r="V4" s="68"/>
      <c r="W4" s="68"/>
      <c r="X4" s="68"/>
      <c r="Y4" s="68"/>
      <c r="Z4" s="68"/>
      <c r="AA4" s="68"/>
      <c r="AB4" s="68"/>
      <c r="AC4" s="68"/>
      <c r="AD4" s="68"/>
      <c r="AE4" s="68"/>
      <c r="AF4" s="68"/>
      <c r="AG4" s="68"/>
      <c r="AH4" s="68"/>
      <c r="AI4" s="68"/>
      <c r="AJ4" s="68"/>
      <c r="AK4" s="68"/>
      <c r="AL4" s="68"/>
      <c r="AM4" s="68"/>
      <c r="AN4" s="68"/>
      <c r="AO4" s="68"/>
      <c r="AP4" s="68"/>
      <c r="AQ4" s="68"/>
      <c r="AR4" s="68"/>
      <c r="AS4" s="68"/>
      <c r="AT4" s="68"/>
      <c r="AU4" s="68"/>
      <c r="AV4" s="68"/>
      <c r="AW4" s="68"/>
      <c r="AX4" s="68"/>
      <c r="AY4" s="68"/>
      <c r="AZ4" s="68"/>
      <c r="BA4" s="68"/>
      <c r="BB4" s="68"/>
      <c r="BC4" s="68"/>
      <c r="BD4" s="68"/>
      <c r="BE4" s="68"/>
      <c r="BF4" s="68"/>
      <c r="BG4" s="68"/>
      <c r="BH4" s="68"/>
      <c r="BI4" s="68"/>
      <c r="BJ4" s="68"/>
      <c r="BK4" s="68"/>
      <c r="BL4" s="68"/>
      <c r="BM4" s="68"/>
      <c r="BN4" s="68"/>
      <c r="BO4" s="68"/>
      <c r="BP4" s="68"/>
      <c r="BQ4" s="68"/>
      <c r="BR4" s="68"/>
      <c r="BS4" s="68"/>
      <c r="BT4" s="68"/>
      <c r="BU4" s="68"/>
      <c r="BV4" s="68"/>
      <c r="BW4" s="68"/>
      <c r="BX4" s="68"/>
      <c r="BY4" s="68"/>
      <c r="BZ4" s="6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69" t="str">
        <f>データ!H6</f>
        <v>愛媛県　久万高原町</v>
      </c>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52" t="s">
        <v>1</v>
      </c>
      <c r="C7" s="52"/>
      <c r="D7" s="52"/>
      <c r="E7" s="52"/>
      <c r="F7" s="52"/>
      <c r="G7" s="52"/>
      <c r="H7" s="52"/>
      <c r="I7" s="52" t="s">
        <v>2</v>
      </c>
      <c r="J7" s="52"/>
      <c r="K7" s="52"/>
      <c r="L7" s="52"/>
      <c r="M7" s="52"/>
      <c r="N7" s="52"/>
      <c r="O7" s="52"/>
      <c r="P7" s="52" t="s">
        <v>3</v>
      </c>
      <c r="Q7" s="52"/>
      <c r="R7" s="52"/>
      <c r="S7" s="52"/>
      <c r="T7" s="52"/>
      <c r="U7" s="52"/>
      <c r="V7" s="52"/>
      <c r="W7" s="52" t="s">
        <v>4</v>
      </c>
      <c r="X7" s="52"/>
      <c r="Y7" s="52"/>
      <c r="Z7" s="52"/>
      <c r="AA7" s="52"/>
      <c r="AB7" s="52"/>
      <c r="AC7" s="52"/>
      <c r="AD7" s="52" t="s">
        <v>5</v>
      </c>
      <c r="AE7" s="52"/>
      <c r="AF7" s="52"/>
      <c r="AG7" s="52"/>
      <c r="AH7" s="52"/>
      <c r="AI7" s="52"/>
      <c r="AJ7" s="52"/>
      <c r="AK7" s="3"/>
      <c r="AL7" s="52" t="s">
        <v>6</v>
      </c>
      <c r="AM7" s="52"/>
      <c r="AN7" s="52"/>
      <c r="AO7" s="52"/>
      <c r="AP7" s="52"/>
      <c r="AQ7" s="52"/>
      <c r="AR7" s="52"/>
      <c r="AS7" s="52"/>
      <c r="AT7" s="52" t="s">
        <v>7</v>
      </c>
      <c r="AU7" s="52"/>
      <c r="AV7" s="52"/>
      <c r="AW7" s="52"/>
      <c r="AX7" s="52"/>
      <c r="AY7" s="52"/>
      <c r="AZ7" s="52"/>
      <c r="BA7" s="52"/>
      <c r="BB7" s="52" t="s">
        <v>8</v>
      </c>
      <c r="BC7" s="52"/>
      <c r="BD7" s="52"/>
      <c r="BE7" s="52"/>
      <c r="BF7" s="52"/>
      <c r="BG7" s="52"/>
      <c r="BH7" s="52"/>
      <c r="BI7" s="52"/>
      <c r="BJ7" s="3"/>
      <c r="BK7" s="3"/>
      <c r="BL7" s="70" t="s">
        <v>9</v>
      </c>
      <c r="BM7" s="71"/>
      <c r="BN7" s="71"/>
      <c r="BO7" s="71"/>
      <c r="BP7" s="71"/>
      <c r="BQ7" s="71"/>
      <c r="BR7" s="71"/>
      <c r="BS7" s="71"/>
      <c r="BT7" s="71"/>
      <c r="BU7" s="71"/>
      <c r="BV7" s="71"/>
      <c r="BW7" s="71"/>
      <c r="BX7" s="71"/>
      <c r="BY7" s="72"/>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46">
        <f>データ!S6</f>
        <v>7420</v>
      </c>
      <c r="AM8" s="46"/>
      <c r="AN8" s="46"/>
      <c r="AO8" s="46"/>
      <c r="AP8" s="46"/>
      <c r="AQ8" s="46"/>
      <c r="AR8" s="46"/>
      <c r="AS8" s="46"/>
      <c r="AT8" s="47">
        <f>データ!T6</f>
        <v>583.69000000000005</v>
      </c>
      <c r="AU8" s="47"/>
      <c r="AV8" s="47"/>
      <c r="AW8" s="47"/>
      <c r="AX8" s="47"/>
      <c r="AY8" s="47"/>
      <c r="AZ8" s="47"/>
      <c r="BA8" s="47"/>
      <c r="BB8" s="47">
        <f>データ!U6</f>
        <v>12.71</v>
      </c>
      <c r="BC8" s="47"/>
      <c r="BD8" s="47"/>
      <c r="BE8" s="47"/>
      <c r="BF8" s="47"/>
      <c r="BG8" s="47"/>
      <c r="BH8" s="47"/>
      <c r="BI8" s="47"/>
      <c r="BJ8" s="3"/>
      <c r="BK8" s="3"/>
      <c r="BL8" s="62" t="s">
        <v>10</v>
      </c>
      <c r="BM8" s="63"/>
      <c r="BN8" s="64" t="s">
        <v>11</v>
      </c>
      <c r="BO8" s="64"/>
      <c r="BP8" s="64"/>
      <c r="BQ8" s="64"/>
      <c r="BR8" s="64"/>
      <c r="BS8" s="64"/>
      <c r="BT8" s="64"/>
      <c r="BU8" s="64"/>
      <c r="BV8" s="64"/>
      <c r="BW8" s="64"/>
      <c r="BX8" s="64"/>
      <c r="BY8" s="65"/>
    </row>
    <row r="9" spans="1:78" ht="18.75" customHeight="1" x14ac:dyDescent="0.15">
      <c r="A9" s="2"/>
      <c r="B9" s="52" t="s">
        <v>12</v>
      </c>
      <c r="C9" s="52"/>
      <c r="D9" s="52"/>
      <c r="E9" s="52"/>
      <c r="F9" s="52"/>
      <c r="G9" s="52"/>
      <c r="H9" s="52"/>
      <c r="I9" s="52" t="s">
        <v>13</v>
      </c>
      <c r="J9" s="52"/>
      <c r="K9" s="52"/>
      <c r="L9" s="52"/>
      <c r="M9" s="52"/>
      <c r="N9" s="52"/>
      <c r="O9" s="52"/>
      <c r="P9" s="52" t="s">
        <v>14</v>
      </c>
      <c r="Q9" s="52"/>
      <c r="R9" s="52"/>
      <c r="S9" s="52"/>
      <c r="T9" s="52"/>
      <c r="U9" s="52"/>
      <c r="V9" s="52"/>
      <c r="W9" s="52" t="s">
        <v>15</v>
      </c>
      <c r="X9" s="52"/>
      <c r="Y9" s="52"/>
      <c r="Z9" s="52"/>
      <c r="AA9" s="52"/>
      <c r="AB9" s="52"/>
      <c r="AC9" s="52"/>
      <c r="AD9" s="52" t="s">
        <v>16</v>
      </c>
      <c r="AE9" s="52"/>
      <c r="AF9" s="52"/>
      <c r="AG9" s="52"/>
      <c r="AH9" s="52"/>
      <c r="AI9" s="52"/>
      <c r="AJ9" s="52"/>
      <c r="AK9" s="3"/>
      <c r="AL9" s="52" t="s">
        <v>17</v>
      </c>
      <c r="AM9" s="52"/>
      <c r="AN9" s="52"/>
      <c r="AO9" s="52"/>
      <c r="AP9" s="52"/>
      <c r="AQ9" s="52"/>
      <c r="AR9" s="52"/>
      <c r="AS9" s="52"/>
      <c r="AT9" s="52" t="s">
        <v>18</v>
      </c>
      <c r="AU9" s="52"/>
      <c r="AV9" s="52"/>
      <c r="AW9" s="52"/>
      <c r="AX9" s="52"/>
      <c r="AY9" s="52"/>
      <c r="AZ9" s="52"/>
      <c r="BA9" s="52"/>
      <c r="BB9" s="52" t="s">
        <v>19</v>
      </c>
      <c r="BC9" s="52"/>
      <c r="BD9" s="52"/>
      <c r="BE9" s="52"/>
      <c r="BF9" s="52"/>
      <c r="BG9" s="52"/>
      <c r="BH9" s="52"/>
      <c r="BI9" s="52"/>
      <c r="BJ9" s="3"/>
      <c r="BK9" s="3"/>
      <c r="BL9" s="53" t="s">
        <v>20</v>
      </c>
      <c r="BM9" s="54"/>
      <c r="BN9" s="55" t="s">
        <v>21</v>
      </c>
      <c r="BO9" s="55"/>
      <c r="BP9" s="55"/>
      <c r="BQ9" s="55"/>
      <c r="BR9" s="55"/>
      <c r="BS9" s="55"/>
      <c r="BT9" s="55"/>
      <c r="BU9" s="55"/>
      <c r="BV9" s="55"/>
      <c r="BW9" s="55"/>
      <c r="BX9" s="55"/>
      <c r="BY9" s="56"/>
    </row>
    <row r="10" spans="1:78" ht="18.75" customHeight="1" x14ac:dyDescent="0.15">
      <c r="A10" s="2"/>
      <c r="B10" s="47" t="str">
        <f>データ!N6</f>
        <v>-</v>
      </c>
      <c r="C10" s="47"/>
      <c r="D10" s="47"/>
      <c r="E10" s="47"/>
      <c r="F10" s="47"/>
      <c r="G10" s="47"/>
      <c r="H10" s="47"/>
      <c r="I10" s="47" t="str">
        <f>データ!O6</f>
        <v>該当数値なし</v>
      </c>
      <c r="J10" s="47"/>
      <c r="K10" s="47"/>
      <c r="L10" s="47"/>
      <c r="M10" s="47"/>
      <c r="N10" s="47"/>
      <c r="O10" s="47"/>
      <c r="P10" s="47">
        <f>データ!P6</f>
        <v>20.18</v>
      </c>
      <c r="Q10" s="47"/>
      <c r="R10" s="47"/>
      <c r="S10" s="47"/>
      <c r="T10" s="47"/>
      <c r="U10" s="47"/>
      <c r="V10" s="47"/>
      <c r="W10" s="47">
        <f>データ!Q6</f>
        <v>100</v>
      </c>
      <c r="X10" s="47"/>
      <c r="Y10" s="47"/>
      <c r="Z10" s="47"/>
      <c r="AA10" s="47"/>
      <c r="AB10" s="47"/>
      <c r="AC10" s="47"/>
      <c r="AD10" s="46">
        <f>データ!R6</f>
        <v>3603</v>
      </c>
      <c r="AE10" s="46"/>
      <c r="AF10" s="46"/>
      <c r="AG10" s="46"/>
      <c r="AH10" s="46"/>
      <c r="AI10" s="46"/>
      <c r="AJ10" s="46"/>
      <c r="AK10" s="2"/>
      <c r="AL10" s="46">
        <f>データ!V6</f>
        <v>1479</v>
      </c>
      <c r="AM10" s="46"/>
      <c r="AN10" s="46"/>
      <c r="AO10" s="46"/>
      <c r="AP10" s="46"/>
      <c r="AQ10" s="46"/>
      <c r="AR10" s="46"/>
      <c r="AS10" s="46"/>
      <c r="AT10" s="47">
        <f>データ!W6</f>
        <v>0.98</v>
      </c>
      <c r="AU10" s="47"/>
      <c r="AV10" s="47"/>
      <c r="AW10" s="47"/>
      <c r="AX10" s="47"/>
      <c r="AY10" s="47"/>
      <c r="AZ10" s="47"/>
      <c r="BA10" s="47"/>
      <c r="BB10" s="47">
        <f>データ!X6</f>
        <v>1509.18</v>
      </c>
      <c r="BC10" s="47"/>
      <c r="BD10" s="47"/>
      <c r="BE10" s="47"/>
      <c r="BF10" s="47"/>
      <c r="BG10" s="47"/>
      <c r="BH10" s="47"/>
      <c r="BI10" s="47"/>
      <c r="BJ10" s="2"/>
      <c r="BK10" s="2"/>
      <c r="BL10" s="48" t="s">
        <v>22</v>
      </c>
      <c r="BM10" s="49"/>
      <c r="BN10" s="50" t="s">
        <v>23</v>
      </c>
      <c r="BO10" s="50"/>
      <c r="BP10" s="50"/>
      <c r="BQ10" s="50"/>
      <c r="BR10" s="50"/>
      <c r="BS10" s="50"/>
      <c r="BT10" s="50"/>
      <c r="BU10" s="50"/>
      <c r="BV10" s="50"/>
      <c r="BW10" s="50"/>
      <c r="BX10" s="50"/>
      <c r="BY10" s="51"/>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117</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118</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44" t="s">
        <v>119</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5" t="s">
        <v>30</v>
      </c>
      <c r="D83" s="45"/>
      <c r="E83" s="45"/>
      <c r="F83" s="45"/>
      <c r="G83" s="45"/>
      <c r="H83" s="45"/>
      <c r="I83" s="45"/>
      <c r="J83" s="45"/>
      <c r="K83" s="45"/>
      <c r="L83" s="45"/>
      <c r="M83" s="45"/>
      <c r="N83" s="45"/>
      <c r="O83" s="45"/>
      <c r="P83" s="45"/>
      <c r="Q83" s="45"/>
      <c r="R83" s="45"/>
      <c r="S83" s="45"/>
      <c r="T83" s="45"/>
      <c r="U83" s="45"/>
      <c r="V83" s="45"/>
      <c r="W83" s="45"/>
      <c r="X83" s="45"/>
      <c r="Y83" s="45"/>
      <c r="Z83" s="45"/>
      <c r="AA83" s="45"/>
      <c r="AB83" s="45"/>
      <c r="AC83" s="45"/>
      <c r="AD83" s="45"/>
      <c r="AE83" s="45"/>
      <c r="AF83" s="45"/>
      <c r="AG83" s="45"/>
      <c r="AH83" s="45"/>
      <c r="AI83" s="45"/>
      <c r="AJ83" s="45"/>
      <c r="AK83" s="45"/>
      <c r="AL83" s="45"/>
      <c r="AM83" s="45"/>
      <c r="AN83" s="45"/>
      <c r="AO83" s="45"/>
      <c r="AP83" s="45"/>
      <c r="AQ83" s="45"/>
      <c r="AR83" s="45"/>
      <c r="AS83" s="45"/>
      <c r="AT83" s="45"/>
      <c r="AU83" s="45"/>
      <c r="AV83" s="45"/>
      <c r="AW83" s="45"/>
      <c r="AX83" s="45"/>
      <c r="AY83" s="45"/>
      <c r="AZ83" s="45"/>
      <c r="BA83" s="45"/>
      <c r="BB83" s="45"/>
      <c r="BC83" s="45"/>
      <c r="BD83" s="45"/>
      <c r="BE83" s="45"/>
      <c r="BF83" s="45"/>
      <c r="BG83" s="45"/>
      <c r="BH83" s="45"/>
      <c r="BI83" s="45"/>
      <c r="BJ83" s="45"/>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44</v>
      </c>
      <c r="N86" s="12" t="s">
        <v>44</v>
      </c>
      <c r="O86" s="12" t="str">
        <f>データ!EO6</f>
        <v>【0.02】</v>
      </c>
    </row>
  </sheetData>
  <sheetProtection algorithmName="SHA-512" hashValue="ACBLi5dOAb0eLp7y8jyy7IbkgEesVAphT9TF1+fmE331C1iK9/FHS8Mz6awv+x4dFhqpPnY+nlQh5W3c5eqyYA==" saltValue="nXi4s4lDfHhVBuhp+shSQw=="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AT8:BA8"/>
    <mergeCell ref="BB8:BI8"/>
    <mergeCell ref="BL8:BM8"/>
    <mergeCell ref="BN8:BY8"/>
    <mergeCell ref="B8:H8"/>
    <mergeCell ref="I8:O8"/>
    <mergeCell ref="P8:V8"/>
    <mergeCell ref="W8:AC8"/>
    <mergeCell ref="AD8:AJ8"/>
    <mergeCell ref="P9:V9"/>
    <mergeCell ref="W9:AC9"/>
    <mergeCell ref="AD9:AJ9"/>
    <mergeCell ref="AL8:AS8"/>
    <mergeCell ref="AL9:AS9"/>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AL10:AS10"/>
    <mergeCell ref="AT10:BA10"/>
    <mergeCell ref="BB10:BI10"/>
    <mergeCell ref="BL10:BM10"/>
    <mergeCell ref="BN10:BY10"/>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45</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46</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47</v>
      </c>
      <c r="B3" s="15" t="s">
        <v>48</v>
      </c>
      <c r="C3" s="15" t="s">
        <v>49</v>
      </c>
      <c r="D3" s="15" t="s">
        <v>50</v>
      </c>
      <c r="E3" s="15" t="s">
        <v>51</v>
      </c>
      <c r="F3" s="15" t="s">
        <v>52</v>
      </c>
      <c r="G3" s="15" t="s">
        <v>53</v>
      </c>
      <c r="H3" s="74" t="s">
        <v>54</v>
      </c>
      <c r="I3" s="75"/>
      <c r="J3" s="75"/>
      <c r="K3" s="75"/>
      <c r="L3" s="75"/>
      <c r="M3" s="75"/>
      <c r="N3" s="75"/>
      <c r="O3" s="75"/>
      <c r="P3" s="75"/>
      <c r="Q3" s="75"/>
      <c r="R3" s="75"/>
      <c r="S3" s="75"/>
      <c r="T3" s="75"/>
      <c r="U3" s="75"/>
      <c r="V3" s="75"/>
      <c r="W3" s="75"/>
      <c r="X3" s="76"/>
      <c r="Y3" s="80" t="s">
        <v>55</v>
      </c>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c r="DI3" s="73" t="s">
        <v>56</v>
      </c>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c r="EO3" s="73"/>
    </row>
    <row r="4" spans="1:145" x14ac:dyDescent="0.15">
      <c r="A4" s="14" t="s">
        <v>57</v>
      </c>
      <c r="B4" s="16"/>
      <c r="C4" s="16"/>
      <c r="D4" s="16"/>
      <c r="E4" s="16"/>
      <c r="F4" s="16"/>
      <c r="G4" s="16"/>
      <c r="H4" s="77"/>
      <c r="I4" s="78"/>
      <c r="J4" s="78"/>
      <c r="K4" s="78"/>
      <c r="L4" s="78"/>
      <c r="M4" s="78"/>
      <c r="N4" s="78"/>
      <c r="O4" s="78"/>
      <c r="P4" s="78"/>
      <c r="Q4" s="78"/>
      <c r="R4" s="78"/>
      <c r="S4" s="78"/>
      <c r="T4" s="78"/>
      <c r="U4" s="78"/>
      <c r="V4" s="78"/>
      <c r="W4" s="78"/>
      <c r="X4" s="79"/>
      <c r="Y4" s="73" t="s">
        <v>58</v>
      </c>
      <c r="Z4" s="73"/>
      <c r="AA4" s="73"/>
      <c r="AB4" s="73"/>
      <c r="AC4" s="73"/>
      <c r="AD4" s="73"/>
      <c r="AE4" s="73"/>
      <c r="AF4" s="73"/>
      <c r="AG4" s="73"/>
      <c r="AH4" s="73"/>
      <c r="AI4" s="73"/>
      <c r="AJ4" s="73" t="s">
        <v>59</v>
      </c>
      <c r="AK4" s="73"/>
      <c r="AL4" s="73"/>
      <c r="AM4" s="73"/>
      <c r="AN4" s="73"/>
      <c r="AO4" s="73"/>
      <c r="AP4" s="73"/>
      <c r="AQ4" s="73"/>
      <c r="AR4" s="73"/>
      <c r="AS4" s="73"/>
      <c r="AT4" s="73"/>
      <c r="AU4" s="73" t="s">
        <v>60</v>
      </c>
      <c r="AV4" s="73"/>
      <c r="AW4" s="73"/>
      <c r="AX4" s="73"/>
      <c r="AY4" s="73"/>
      <c r="AZ4" s="73"/>
      <c r="BA4" s="73"/>
      <c r="BB4" s="73"/>
      <c r="BC4" s="73"/>
      <c r="BD4" s="73"/>
      <c r="BE4" s="73"/>
      <c r="BF4" s="73" t="s">
        <v>61</v>
      </c>
      <c r="BG4" s="73"/>
      <c r="BH4" s="73"/>
      <c r="BI4" s="73"/>
      <c r="BJ4" s="73"/>
      <c r="BK4" s="73"/>
      <c r="BL4" s="73"/>
      <c r="BM4" s="73"/>
      <c r="BN4" s="73"/>
      <c r="BO4" s="73"/>
      <c r="BP4" s="73"/>
      <c r="BQ4" s="73" t="s">
        <v>62</v>
      </c>
      <c r="BR4" s="73"/>
      <c r="BS4" s="73"/>
      <c r="BT4" s="73"/>
      <c r="BU4" s="73"/>
      <c r="BV4" s="73"/>
      <c r="BW4" s="73"/>
      <c r="BX4" s="73"/>
      <c r="BY4" s="73"/>
      <c r="BZ4" s="73"/>
      <c r="CA4" s="73"/>
      <c r="CB4" s="73" t="s">
        <v>63</v>
      </c>
      <c r="CC4" s="73"/>
      <c r="CD4" s="73"/>
      <c r="CE4" s="73"/>
      <c r="CF4" s="73"/>
      <c r="CG4" s="73"/>
      <c r="CH4" s="73"/>
      <c r="CI4" s="73"/>
      <c r="CJ4" s="73"/>
      <c r="CK4" s="73"/>
      <c r="CL4" s="73"/>
      <c r="CM4" s="73" t="s">
        <v>64</v>
      </c>
      <c r="CN4" s="73"/>
      <c r="CO4" s="73"/>
      <c r="CP4" s="73"/>
      <c r="CQ4" s="73"/>
      <c r="CR4" s="73"/>
      <c r="CS4" s="73"/>
      <c r="CT4" s="73"/>
      <c r="CU4" s="73"/>
      <c r="CV4" s="73"/>
      <c r="CW4" s="73"/>
      <c r="CX4" s="73" t="s">
        <v>65</v>
      </c>
      <c r="CY4" s="73"/>
      <c r="CZ4" s="73"/>
      <c r="DA4" s="73"/>
      <c r="DB4" s="73"/>
      <c r="DC4" s="73"/>
      <c r="DD4" s="73"/>
      <c r="DE4" s="73"/>
      <c r="DF4" s="73"/>
      <c r="DG4" s="73"/>
      <c r="DH4" s="73"/>
      <c r="DI4" s="73" t="s">
        <v>66</v>
      </c>
      <c r="DJ4" s="73"/>
      <c r="DK4" s="73"/>
      <c r="DL4" s="73"/>
      <c r="DM4" s="73"/>
      <c r="DN4" s="73"/>
      <c r="DO4" s="73"/>
      <c r="DP4" s="73"/>
      <c r="DQ4" s="73"/>
      <c r="DR4" s="73"/>
      <c r="DS4" s="73"/>
      <c r="DT4" s="73" t="s">
        <v>67</v>
      </c>
      <c r="DU4" s="73"/>
      <c r="DV4" s="73"/>
      <c r="DW4" s="73"/>
      <c r="DX4" s="73"/>
      <c r="DY4" s="73"/>
      <c r="DZ4" s="73"/>
      <c r="EA4" s="73"/>
      <c r="EB4" s="73"/>
      <c r="EC4" s="73"/>
      <c r="ED4" s="73"/>
      <c r="EE4" s="73" t="s">
        <v>68</v>
      </c>
      <c r="EF4" s="73"/>
      <c r="EG4" s="73"/>
      <c r="EH4" s="73"/>
      <c r="EI4" s="73"/>
      <c r="EJ4" s="73"/>
      <c r="EK4" s="73"/>
      <c r="EL4" s="73"/>
      <c r="EM4" s="73"/>
      <c r="EN4" s="73"/>
      <c r="EO4" s="73"/>
    </row>
    <row r="5" spans="1:145" x14ac:dyDescent="0.15">
      <c r="A5" s="14" t="s">
        <v>69</v>
      </c>
      <c r="B5" s="17"/>
      <c r="C5" s="17"/>
      <c r="D5" s="17"/>
      <c r="E5" s="17"/>
      <c r="F5" s="17"/>
      <c r="G5" s="17"/>
      <c r="H5" s="18" t="s">
        <v>70</v>
      </c>
      <c r="I5" s="18" t="s">
        <v>71</v>
      </c>
      <c r="J5" s="18" t="s">
        <v>72</v>
      </c>
      <c r="K5" s="18" t="s">
        <v>73</v>
      </c>
      <c r="L5" s="18" t="s">
        <v>74</v>
      </c>
      <c r="M5" s="18" t="s">
        <v>5</v>
      </c>
      <c r="N5" s="18" t="s">
        <v>75</v>
      </c>
      <c r="O5" s="18" t="s">
        <v>76</v>
      </c>
      <c r="P5" s="18" t="s">
        <v>77</v>
      </c>
      <c r="Q5" s="18" t="s">
        <v>78</v>
      </c>
      <c r="R5" s="18" t="s">
        <v>79</v>
      </c>
      <c r="S5" s="18" t="s">
        <v>80</v>
      </c>
      <c r="T5" s="18" t="s">
        <v>81</v>
      </c>
      <c r="U5" s="18" t="s">
        <v>82</v>
      </c>
      <c r="V5" s="18" t="s">
        <v>83</v>
      </c>
      <c r="W5" s="18" t="s">
        <v>84</v>
      </c>
      <c r="X5" s="18" t="s">
        <v>85</v>
      </c>
      <c r="Y5" s="18" t="s">
        <v>86</v>
      </c>
      <c r="Z5" s="18" t="s">
        <v>87</v>
      </c>
      <c r="AA5" s="18" t="s">
        <v>88</v>
      </c>
      <c r="AB5" s="18" t="s">
        <v>89</v>
      </c>
      <c r="AC5" s="18" t="s">
        <v>90</v>
      </c>
      <c r="AD5" s="18" t="s">
        <v>91</v>
      </c>
      <c r="AE5" s="18" t="s">
        <v>92</v>
      </c>
      <c r="AF5" s="18" t="s">
        <v>93</v>
      </c>
      <c r="AG5" s="18" t="s">
        <v>94</v>
      </c>
      <c r="AH5" s="18" t="s">
        <v>95</v>
      </c>
      <c r="AI5" s="18" t="s">
        <v>31</v>
      </c>
      <c r="AJ5" s="18" t="s">
        <v>86</v>
      </c>
      <c r="AK5" s="18" t="s">
        <v>87</v>
      </c>
      <c r="AL5" s="18" t="s">
        <v>88</v>
      </c>
      <c r="AM5" s="18" t="s">
        <v>89</v>
      </c>
      <c r="AN5" s="18" t="s">
        <v>90</v>
      </c>
      <c r="AO5" s="18" t="s">
        <v>91</v>
      </c>
      <c r="AP5" s="18" t="s">
        <v>92</v>
      </c>
      <c r="AQ5" s="18" t="s">
        <v>93</v>
      </c>
      <c r="AR5" s="18" t="s">
        <v>94</v>
      </c>
      <c r="AS5" s="18" t="s">
        <v>95</v>
      </c>
      <c r="AT5" s="18" t="s">
        <v>96</v>
      </c>
      <c r="AU5" s="18" t="s">
        <v>86</v>
      </c>
      <c r="AV5" s="18" t="s">
        <v>87</v>
      </c>
      <c r="AW5" s="18" t="s">
        <v>88</v>
      </c>
      <c r="AX5" s="18" t="s">
        <v>89</v>
      </c>
      <c r="AY5" s="18" t="s">
        <v>90</v>
      </c>
      <c r="AZ5" s="18" t="s">
        <v>91</v>
      </c>
      <c r="BA5" s="18" t="s">
        <v>92</v>
      </c>
      <c r="BB5" s="18" t="s">
        <v>93</v>
      </c>
      <c r="BC5" s="18" t="s">
        <v>94</v>
      </c>
      <c r="BD5" s="18" t="s">
        <v>95</v>
      </c>
      <c r="BE5" s="18" t="s">
        <v>96</v>
      </c>
      <c r="BF5" s="18" t="s">
        <v>86</v>
      </c>
      <c r="BG5" s="18" t="s">
        <v>87</v>
      </c>
      <c r="BH5" s="18" t="s">
        <v>88</v>
      </c>
      <c r="BI5" s="18" t="s">
        <v>89</v>
      </c>
      <c r="BJ5" s="18" t="s">
        <v>90</v>
      </c>
      <c r="BK5" s="18" t="s">
        <v>91</v>
      </c>
      <c r="BL5" s="18" t="s">
        <v>92</v>
      </c>
      <c r="BM5" s="18" t="s">
        <v>93</v>
      </c>
      <c r="BN5" s="18" t="s">
        <v>94</v>
      </c>
      <c r="BO5" s="18" t="s">
        <v>95</v>
      </c>
      <c r="BP5" s="18" t="s">
        <v>96</v>
      </c>
      <c r="BQ5" s="18" t="s">
        <v>86</v>
      </c>
      <c r="BR5" s="18" t="s">
        <v>87</v>
      </c>
      <c r="BS5" s="18" t="s">
        <v>88</v>
      </c>
      <c r="BT5" s="18" t="s">
        <v>89</v>
      </c>
      <c r="BU5" s="18" t="s">
        <v>90</v>
      </c>
      <c r="BV5" s="18" t="s">
        <v>91</v>
      </c>
      <c r="BW5" s="18" t="s">
        <v>92</v>
      </c>
      <c r="BX5" s="18" t="s">
        <v>93</v>
      </c>
      <c r="BY5" s="18" t="s">
        <v>94</v>
      </c>
      <c r="BZ5" s="18" t="s">
        <v>95</v>
      </c>
      <c r="CA5" s="18" t="s">
        <v>96</v>
      </c>
      <c r="CB5" s="18" t="s">
        <v>86</v>
      </c>
      <c r="CC5" s="18" t="s">
        <v>87</v>
      </c>
      <c r="CD5" s="18" t="s">
        <v>88</v>
      </c>
      <c r="CE5" s="18" t="s">
        <v>89</v>
      </c>
      <c r="CF5" s="18" t="s">
        <v>90</v>
      </c>
      <c r="CG5" s="18" t="s">
        <v>91</v>
      </c>
      <c r="CH5" s="18" t="s">
        <v>92</v>
      </c>
      <c r="CI5" s="18" t="s">
        <v>93</v>
      </c>
      <c r="CJ5" s="18" t="s">
        <v>94</v>
      </c>
      <c r="CK5" s="18" t="s">
        <v>95</v>
      </c>
      <c r="CL5" s="18" t="s">
        <v>96</v>
      </c>
      <c r="CM5" s="18" t="s">
        <v>86</v>
      </c>
      <c r="CN5" s="18" t="s">
        <v>87</v>
      </c>
      <c r="CO5" s="18" t="s">
        <v>88</v>
      </c>
      <c r="CP5" s="18" t="s">
        <v>89</v>
      </c>
      <c r="CQ5" s="18" t="s">
        <v>90</v>
      </c>
      <c r="CR5" s="18" t="s">
        <v>91</v>
      </c>
      <c r="CS5" s="18" t="s">
        <v>92</v>
      </c>
      <c r="CT5" s="18" t="s">
        <v>93</v>
      </c>
      <c r="CU5" s="18" t="s">
        <v>94</v>
      </c>
      <c r="CV5" s="18" t="s">
        <v>95</v>
      </c>
      <c r="CW5" s="18" t="s">
        <v>96</v>
      </c>
      <c r="CX5" s="18" t="s">
        <v>86</v>
      </c>
      <c r="CY5" s="18" t="s">
        <v>87</v>
      </c>
      <c r="CZ5" s="18" t="s">
        <v>88</v>
      </c>
      <c r="DA5" s="18" t="s">
        <v>89</v>
      </c>
      <c r="DB5" s="18" t="s">
        <v>90</v>
      </c>
      <c r="DC5" s="18" t="s">
        <v>91</v>
      </c>
      <c r="DD5" s="18" t="s">
        <v>92</v>
      </c>
      <c r="DE5" s="18" t="s">
        <v>93</v>
      </c>
      <c r="DF5" s="18" t="s">
        <v>94</v>
      </c>
      <c r="DG5" s="18" t="s">
        <v>95</v>
      </c>
      <c r="DH5" s="18" t="s">
        <v>96</v>
      </c>
      <c r="DI5" s="18" t="s">
        <v>86</v>
      </c>
      <c r="DJ5" s="18" t="s">
        <v>87</v>
      </c>
      <c r="DK5" s="18" t="s">
        <v>88</v>
      </c>
      <c r="DL5" s="18" t="s">
        <v>89</v>
      </c>
      <c r="DM5" s="18" t="s">
        <v>90</v>
      </c>
      <c r="DN5" s="18" t="s">
        <v>91</v>
      </c>
      <c r="DO5" s="18" t="s">
        <v>92</v>
      </c>
      <c r="DP5" s="18" t="s">
        <v>93</v>
      </c>
      <c r="DQ5" s="18" t="s">
        <v>94</v>
      </c>
      <c r="DR5" s="18" t="s">
        <v>95</v>
      </c>
      <c r="DS5" s="18" t="s">
        <v>96</v>
      </c>
      <c r="DT5" s="18" t="s">
        <v>86</v>
      </c>
      <c r="DU5" s="18" t="s">
        <v>87</v>
      </c>
      <c r="DV5" s="18" t="s">
        <v>88</v>
      </c>
      <c r="DW5" s="18" t="s">
        <v>89</v>
      </c>
      <c r="DX5" s="18" t="s">
        <v>90</v>
      </c>
      <c r="DY5" s="18" t="s">
        <v>91</v>
      </c>
      <c r="DZ5" s="18" t="s">
        <v>92</v>
      </c>
      <c r="EA5" s="18" t="s">
        <v>93</v>
      </c>
      <c r="EB5" s="18" t="s">
        <v>94</v>
      </c>
      <c r="EC5" s="18" t="s">
        <v>95</v>
      </c>
      <c r="ED5" s="18" t="s">
        <v>96</v>
      </c>
      <c r="EE5" s="18" t="s">
        <v>86</v>
      </c>
      <c r="EF5" s="18" t="s">
        <v>87</v>
      </c>
      <c r="EG5" s="18" t="s">
        <v>88</v>
      </c>
      <c r="EH5" s="18" t="s">
        <v>89</v>
      </c>
      <c r="EI5" s="18" t="s">
        <v>90</v>
      </c>
      <c r="EJ5" s="18" t="s">
        <v>91</v>
      </c>
      <c r="EK5" s="18" t="s">
        <v>92</v>
      </c>
      <c r="EL5" s="18" t="s">
        <v>93</v>
      </c>
      <c r="EM5" s="18" t="s">
        <v>94</v>
      </c>
      <c r="EN5" s="18" t="s">
        <v>95</v>
      </c>
      <c r="EO5" s="18" t="s">
        <v>96</v>
      </c>
    </row>
    <row r="6" spans="1:145" s="22" customFormat="1" x14ac:dyDescent="0.15">
      <c r="A6" s="14" t="s">
        <v>97</v>
      </c>
      <c r="B6" s="19">
        <f>B7</f>
        <v>2022</v>
      </c>
      <c r="C6" s="19">
        <f t="shared" ref="C6:X6" si="3">C7</f>
        <v>383864</v>
      </c>
      <c r="D6" s="19">
        <f t="shared" si="3"/>
        <v>47</v>
      </c>
      <c r="E6" s="19">
        <f t="shared" si="3"/>
        <v>17</v>
      </c>
      <c r="F6" s="19">
        <f t="shared" si="3"/>
        <v>5</v>
      </c>
      <c r="G6" s="19">
        <f t="shared" si="3"/>
        <v>0</v>
      </c>
      <c r="H6" s="19" t="str">
        <f t="shared" si="3"/>
        <v>愛媛県　久万高原町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20.18</v>
      </c>
      <c r="Q6" s="20">
        <f t="shared" si="3"/>
        <v>100</v>
      </c>
      <c r="R6" s="20">
        <f t="shared" si="3"/>
        <v>3603</v>
      </c>
      <c r="S6" s="20">
        <f t="shared" si="3"/>
        <v>7420</v>
      </c>
      <c r="T6" s="20">
        <f t="shared" si="3"/>
        <v>583.69000000000005</v>
      </c>
      <c r="U6" s="20">
        <f t="shared" si="3"/>
        <v>12.71</v>
      </c>
      <c r="V6" s="20">
        <f t="shared" si="3"/>
        <v>1479</v>
      </c>
      <c r="W6" s="20">
        <f t="shared" si="3"/>
        <v>0.98</v>
      </c>
      <c r="X6" s="20">
        <f t="shared" si="3"/>
        <v>1509.18</v>
      </c>
      <c r="Y6" s="21">
        <f>IF(Y7="",NA(),Y7)</f>
        <v>85.98</v>
      </c>
      <c r="Z6" s="21">
        <f t="shared" ref="Z6:AH6" si="4">IF(Z7="",NA(),Z7)</f>
        <v>84.29</v>
      </c>
      <c r="AA6" s="21">
        <f t="shared" si="4"/>
        <v>93.67</v>
      </c>
      <c r="AB6" s="21">
        <f t="shared" si="4"/>
        <v>85.59</v>
      </c>
      <c r="AC6" s="21">
        <f t="shared" si="4"/>
        <v>89.46</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1">
        <f t="shared" ref="BG6:BO6" si="7">IF(BG7="",NA(),BG7)</f>
        <v>4275.8900000000003</v>
      </c>
      <c r="BH6" s="21">
        <f t="shared" si="7"/>
        <v>3605</v>
      </c>
      <c r="BI6" s="20">
        <f t="shared" si="7"/>
        <v>0</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19.57</v>
      </c>
      <c r="BR6" s="21">
        <f t="shared" ref="BR6:BZ6" si="8">IF(BR7="",NA(),BR7)</f>
        <v>20.87</v>
      </c>
      <c r="BS6" s="21">
        <f t="shared" si="8"/>
        <v>22.41</v>
      </c>
      <c r="BT6" s="21">
        <f t="shared" si="8"/>
        <v>21.55</v>
      </c>
      <c r="BU6" s="21">
        <f t="shared" si="8"/>
        <v>20.010000000000002</v>
      </c>
      <c r="BV6" s="21">
        <f t="shared" si="8"/>
        <v>57.77</v>
      </c>
      <c r="BW6" s="21">
        <f t="shared" si="8"/>
        <v>57.31</v>
      </c>
      <c r="BX6" s="21">
        <f t="shared" si="8"/>
        <v>57.08</v>
      </c>
      <c r="BY6" s="21">
        <f t="shared" si="8"/>
        <v>56.26</v>
      </c>
      <c r="BZ6" s="21">
        <f t="shared" si="8"/>
        <v>52.94</v>
      </c>
      <c r="CA6" s="20" t="str">
        <f>IF(CA7="","",IF(CA7="-","【-】","【"&amp;SUBSTITUTE(TEXT(CA7,"#,##0.00"),"-","△")&amp;"】"))</f>
        <v>【57.02】</v>
      </c>
      <c r="CB6" s="21">
        <f>IF(CB7="",NA(),CB7)</f>
        <v>1008.99</v>
      </c>
      <c r="CC6" s="21">
        <f t="shared" ref="CC6:CK6" si="9">IF(CC7="",NA(),CC7)</f>
        <v>967.75</v>
      </c>
      <c r="CD6" s="21">
        <f t="shared" si="9"/>
        <v>930.61</v>
      </c>
      <c r="CE6" s="21">
        <f t="shared" si="9"/>
        <v>970.91</v>
      </c>
      <c r="CF6" s="21">
        <f t="shared" si="9"/>
        <v>1031.76</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0">
        <f>IF(CM7="",NA(),CM7)</f>
        <v>0</v>
      </c>
      <c r="CN6" s="20">
        <f t="shared" ref="CN6:CV6" si="10">IF(CN7="",NA(),CN7)</f>
        <v>0</v>
      </c>
      <c r="CO6" s="20">
        <f t="shared" si="10"/>
        <v>0</v>
      </c>
      <c r="CP6" s="20">
        <f t="shared" si="10"/>
        <v>0</v>
      </c>
      <c r="CQ6" s="20">
        <f t="shared" si="10"/>
        <v>0</v>
      </c>
      <c r="CR6" s="21">
        <f t="shared" si="10"/>
        <v>50.68</v>
      </c>
      <c r="CS6" s="21">
        <f t="shared" si="10"/>
        <v>50.14</v>
      </c>
      <c r="CT6" s="21">
        <f t="shared" si="10"/>
        <v>54.83</v>
      </c>
      <c r="CU6" s="21">
        <f t="shared" si="10"/>
        <v>66.53</v>
      </c>
      <c r="CV6" s="21">
        <f t="shared" si="10"/>
        <v>52.35</v>
      </c>
      <c r="CW6" s="20" t="str">
        <f>IF(CW7="","",IF(CW7="-","【-】","【"&amp;SUBSTITUTE(TEXT(CW7,"#,##0.00"),"-","△")&amp;"】"))</f>
        <v>【52.55】</v>
      </c>
      <c r="CX6" s="21">
        <f>IF(CX7="",NA(),CX7)</f>
        <v>80.19</v>
      </c>
      <c r="CY6" s="21">
        <f t="shared" ref="CY6:DG6" si="11">IF(CY7="",NA(),CY7)</f>
        <v>78.650000000000006</v>
      </c>
      <c r="CZ6" s="21">
        <f t="shared" si="11"/>
        <v>79.989999999999995</v>
      </c>
      <c r="DA6" s="21">
        <f t="shared" si="11"/>
        <v>78.5</v>
      </c>
      <c r="DB6" s="21">
        <f t="shared" si="11"/>
        <v>77.28</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15">
      <c r="A7" s="14"/>
      <c r="B7" s="23">
        <v>2022</v>
      </c>
      <c r="C7" s="23">
        <v>383864</v>
      </c>
      <c r="D7" s="23">
        <v>47</v>
      </c>
      <c r="E7" s="23">
        <v>17</v>
      </c>
      <c r="F7" s="23">
        <v>5</v>
      </c>
      <c r="G7" s="23">
        <v>0</v>
      </c>
      <c r="H7" s="23" t="s">
        <v>98</v>
      </c>
      <c r="I7" s="23" t="s">
        <v>99</v>
      </c>
      <c r="J7" s="23" t="s">
        <v>100</v>
      </c>
      <c r="K7" s="23" t="s">
        <v>101</v>
      </c>
      <c r="L7" s="23" t="s">
        <v>102</v>
      </c>
      <c r="M7" s="23" t="s">
        <v>103</v>
      </c>
      <c r="N7" s="24" t="s">
        <v>104</v>
      </c>
      <c r="O7" s="24" t="s">
        <v>105</v>
      </c>
      <c r="P7" s="24">
        <v>20.18</v>
      </c>
      <c r="Q7" s="24">
        <v>100</v>
      </c>
      <c r="R7" s="24">
        <v>3603</v>
      </c>
      <c r="S7" s="24">
        <v>7420</v>
      </c>
      <c r="T7" s="24">
        <v>583.69000000000005</v>
      </c>
      <c r="U7" s="24">
        <v>12.71</v>
      </c>
      <c r="V7" s="24">
        <v>1479</v>
      </c>
      <c r="W7" s="24">
        <v>0.98</v>
      </c>
      <c r="X7" s="24">
        <v>1509.18</v>
      </c>
      <c r="Y7" s="24">
        <v>85.98</v>
      </c>
      <c r="Z7" s="24">
        <v>84.29</v>
      </c>
      <c r="AA7" s="24">
        <v>93.67</v>
      </c>
      <c r="AB7" s="24">
        <v>85.59</v>
      </c>
      <c r="AC7" s="24">
        <v>89.46</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4275.8900000000003</v>
      </c>
      <c r="BH7" s="24">
        <v>3605</v>
      </c>
      <c r="BI7" s="24">
        <v>0</v>
      </c>
      <c r="BJ7" s="24">
        <v>0</v>
      </c>
      <c r="BK7" s="24">
        <v>789.46</v>
      </c>
      <c r="BL7" s="24">
        <v>826.83</v>
      </c>
      <c r="BM7" s="24">
        <v>867.83</v>
      </c>
      <c r="BN7" s="24">
        <v>791.76</v>
      </c>
      <c r="BO7" s="24">
        <v>900.82</v>
      </c>
      <c r="BP7" s="24">
        <v>809.19</v>
      </c>
      <c r="BQ7" s="24">
        <v>19.57</v>
      </c>
      <c r="BR7" s="24">
        <v>20.87</v>
      </c>
      <c r="BS7" s="24">
        <v>22.41</v>
      </c>
      <c r="BT7" s="24">
        <v>21.55</v>
      </c>
      <c r="BU7" s="24">
        <v>20.010000000000002</v>
      </c>
      <c r="BV7" s="24">
        <v>57.77</v>
      </c>
      <c r="BW7" s="24">
        <v>57.31</v>
      </c>
      <c r="BX7" s="24">
        <v>57.08</v>
      </c>
      <c r="BY7" s="24">
        <v>56.26</v>
      </c>
      <c r="BZ7" s="24">
        <v>52.94</v>
      </c>
      <c r="CA7" s="24">
        <v>57.02</v>
      </c>
      <c r="CB7" s="24">
        <v>1008.99</v>
      </c>
      <c r="CC7" s="24">
        <v>967.75</v>
      </c>
      <c r="CD7" s="24">
        <v>930.61</v>
      </c>
      <c r="CE7" s="24">
        <v>970.91</v>
      </c>
      <c r="CF7" s="24">
        <v>1031.76</v>
      </c>
      <c r="CG7" s="24">
        <v>274.35000000000002</v>
      </c>
      <c r="CH7" s="24">
        <v>273.52</v>
      </c>
      <c r="CI7" s="24">
        <v>274.99</v>
      </c>
      <c r="CJ7" s="24">
        <v>282.08999999999997</v>
      </c>
      <c r="CK7" s="24">
        <v>303.27999999999997</v>
      </c>
      <c r="CL7" s="24">
        <v>273.68</v>
      </c>
      <c r="CM7" s="24">
        <v>0</v>
      </c>
      <c r="CN7" s="24">
        <v>0</v>
      </c>
      <c r="CO7" s="24">
        <v>0</v>
      </c>
      <c r="CP7" s="24">
        <v>0</v>
      </c>
      <c r="CQ7" s="24">
        <v>0</v>
      </c>
      <c r="CR7" s="24">
        <v>50.68</v>
      </c>
      <c r="CS7" s="24">
        <v>50.14</v>
      </c>
      <c r="CT7" s="24">
        <v>54.83</v>
      </c>
      <c r="CU7" s="24">
        <v>66.53</v>
      </c>
      <c r="CV7" s="24">
        <v>52.35</v>
      </c>
      <c r="CW7" s="24">
        <v>52.55</v>
      </c>
      <c r="CX7" s="24">
        <v>80.19</v>
      </c>
      <c r="CY7" s="24">
        <v>78.650000000000006</v>
      </c>
      <c r="CZ7" s="24">
        <v>79.989999999999995</v>
      </c>
      <c r="DA7" s="24">
        <v>78.5</v>
      </c>
      <c r="DB7" s="24">
        <v>77.28</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106</v>
      </c>
      <c r="C9" s="26" t="s">
        <v>107</v>
      </c>
      <c r="D9" s="26" t="s">
        <v>108</v>
      </c>
      <c r="E9" s="26" t="s">
        <v>109</v>
      </c>
      <c r="F9" s="26" t="s">
        <v>110</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48</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15">
      <c r="B11">
        <v>4</v>
      </c>
      <c r="C11">
        <v>3</v>
      </c>
      <c r="D11">
        <v>2</v>
      </c>
      <c r="E11">
        <v>1</v>
      </c>
      <c r="F11">
        <v>0</v>
      </c>
      <c r="G11" t="s">
        <v>111</v>
      </c>
    </row>
    <row r="12" spans="1:145" x14ac:dyDescent="0.15">
      <c r="B12">
        <v>1</v>
      </c>
      <c r="C12">
        <v>1</v>
      </c>
      <c r="D12">
        <v>2</v>
      </c>
      <c r="E12">
        <v>3</v>
      </c>
      <c r="F12">
        <v>4</v>
      </c>
      <c r="G12" t="s">
        <v>112</v>
      </c>
    </row>
    <row r="13" spans="1:145" x14ac:dyDescent="0.15">
      <c r="B13" t="s">
        <v>113</v>
      </c>
      <c r="C13" t="s">
        <v>114</v>
      </c>
      <c r="D13" t="s">
        <v>114</v>
      </c>
      <c r="E13" t="s">
        <v>114</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山本学</cp:lastModifiedBy>
  <cp:lastPrinted>2024-02-05T07:05:10Z</cp:lastPrinted>
  <dcterms:created xsi:type="dcterms:W3CDTF">2023-12-12T02:55:52Z</dcterms:created>
  <dcterms:modified xsi:type="dcterms:W3CDTF">2024-02-05T07:05:13Z</dcterms:modified>
  <cp:category/>
</cp:coreProperties>
</file>