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yamamoto-manabu.KUMAKOGEN\Desktop\13久万高原町\"/>
    </mc:Choice>
  </mc:AlternateContent>
  <xr:revisionPtr revIDLastSave="0" documentId="13_ncr:1_{2D4BBC1C-A331-43FE-9BC7-81063D1C6560}" xr6:coauthVersionLast="47" xr6:coauthVersionMax="47" xr10:uidLastSave="{00000000-0000-0000-0000-000000000000}"/>
  <workbookProtection workbookAlgorithmName="SHA-512" workbookHashValue="NacEfP3ieRB8LniqRyHbToJ/s9l6HRJkUM/wkzT0blZ5oSCh17KQPROMdjIY3LXju63coT9EZqoqtNpjFlIEdg==" workbookSaltValue="uT8b5IolPYd5AKeigLgBFw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P10" i="4"/>
  <c r="I10" i="4"/>
  <c r="W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<sst xmlns="http://schemas.openxmlformats.org/spreadsheetml/2006/main" count="236" uniqueCount="119">
  <si>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</si>
  <si>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</si>
  <si>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</si>
  <si>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</si>
  <si>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</si>
  <si>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</si>
  <si>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</si>
  <si>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</si>
  <si>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</si>
  <si>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</si>
  <si>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</si>
  <si>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</si>
  <si>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</si>
  <si>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</si>
  <si>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</si>
  <si>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</si>
  <si>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</si>
  <si>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</si>
  <si>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</si>
  <si>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</si>
  <si>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</si>
  <si>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</si>
  <si>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</si>
  <si>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</si>
  <si>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</si>
  <si>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</si>
  <si>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</si>
  <si>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</si>
  <si>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</si>
  <si>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</si>
  <si>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</si>
  <si>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</si>
  <si>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</si>
  <si>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</si>
  <si>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</si>
  <si>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</si>
  <si>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</si>
  <si>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</si>
  <si>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</si>
  <si>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</si>
  <si>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</si>
  <si>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</si>
  <si>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</si>
  <si>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</si>
  <si>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</si>
  <si>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</si>
  <si>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</si>
  <si>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</si>
  <si>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</si>
  <si>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</si>
  <si>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</si>
  <si>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</si>
  <si>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</si>
  <si>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</si>
  <si>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</si>
  <si>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</si>
  <si>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</si>
  <si>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</si>
  <si>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</si>
  <si>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</si>
  <si>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</si>
  <si>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</si>
  <si>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</si>
  <si>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</si>
  <si>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</si>
  <si>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</si>
  <si>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</si>
  <si>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</si>
  <si>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</si>
  <si>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</si>
  <si>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</si>
  <si>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</si>
  <si>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</si>
  <si>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</si>
  <si>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</si>
  <si>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</si>
  <si>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</si>
  <si>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</si>
  <si>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</si>
  <si>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</si>
  <si>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</si>
  <si>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</si>
  <si>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</si>
  <si>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</si>
  <si>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</si>
  <si>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</si>
  <si>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</si>
  <si>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</si>
  <si>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</si>
  <si>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</si>
  <si>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</si>
  <si>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</si>
  <si>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</si>
  <si>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</si>
  <si>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</si>
  <si>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</si>
  <si>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</si>
  <si>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</si>
  <si>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</si>
  <si>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</si>
  <si>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</si>
  <si>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</si>
  <si>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</si>
  <si>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</si>
  <si>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</si>
  <si>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</si>
  <si>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</si>
  <si>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</si>
  <si>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</si>
  <si>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</si>
  <si>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</si>
  <si>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</si>
  <si>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</si>
  <si>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</si>
  <si>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</si>
  <si>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</si>
  <si>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は、平成16年8月に旧「久万町、面河村、美川村、柳谷村」の合併により誕生した、行政区域面積584㎢で愛媛県で一番広い町である。南北30㎞、東西28㎞で標高1,000ｍを超える四国山地に囲まれた山間地域であり、旧久万町の市街地部を処理区としており、下水道管路延長45㎞、処理施設1箇所及びマンホールポンプ25箇所の下水道施設である。処理区域内の面整備は完了し、大規模な建設改良を予定していないため、債務残高は減少見込みであるが、過疎化・高齢化による人口減少により、料金収入も減少傾向にある。
　山間部なので広大な処理場用地の確保が難しく、処理施設をコンパクトにする必要があったため、処理方式が一般的なオキシデーションディッチ法ではなく、好気性ろ床法と活性炭吸着を組み合わせた処理方式をとっている。また、季節ごとに処理水の水質の変化が大きく、薬品や電気の使用量が増加し、維持管理費が高く費用の効率性は悪くなっている。
　収益的収支比率は、一般会計繰入金への依存度が高いので100％に近くなっているが、経費回収率は40％程度にとどまっている。
　水洗化率は、平成24年度に面整備を完了しているので、増加傾向にはあるが高齢者世帯も多く、今後は伸び悩むと考えている。</t>
    <rPh sb="1" eb="3">
      <t>ホンマチ</t>
    </rPh>
    <rPh sb="5" eb="7">
      <t>ヘイセイ</t>
    </rPh>
    <rPh sb="9" eb="10">
      <t>ネン</t>
    </rPh>
    <rPh sb="11" eb="12">
      <t>ガツ</t>
    </rPh>
    <rPh sb="13" eb="14">
      <t>キュウ</t>
    </rPh>
    <rPh sb="15" eb="18">
      <t>クマチョウ</t>
    </rPh>
    <rPh sb="19" eb="22">
      <t>オモゴムラ</t>
    </rPh>
    <rPh sb="23" eb="26">
      <t>ミカワムラ</t>
    </rPh>
    <rPh sb="27" eb="30">
      <t>ヤナダニムラ</t>
    </rPh>
    <rPh sb="32" eb="34">
      <t>ガッペイ</t>
    </rPh>
    <rPh sb="37" eb="39">
      <t>タンジョウ</t>
    </rPh>
    <rPh sb="42" eb="48">
      <t>ギョウセイクイキメンセキ</t>
    </rPh>
    <rPh sb="51" eb="62">
      <t>ヘイホウキロメートルデエヒメケンデイチバンヒロイマチ</t>
    </rPh>
    <rPh sb="66" eb="68">
      <t>ナンボク</t>
    </rPh>
    <rPh sb="72" eb="74">
      <t>トウザイ</t>
    </rPh>
    <rPh sb="78" eb="80">
      <t>ヒョウコウ</t>
    </rPh>
    <rPh sb="87" eb="88">
      <t>コ</t>
    </rPh>
    <rPh sb="90" eb="94">
      <t>シコクサンチ</t>
    </rPh>
    <rPh sb="95" eb="96">
      <t>カコ</t>
    </rPh>
    <rPh sb="99" eb="103">
      <t>サンカンチイキ</t>
    </rPh>
    <rPh sb="107" eb="111">
      <t>キュウクマチョウ</t>
    </rPh>
    <rPh sb="112" eb="116">
      <t>シガイチブ</t>
    </rPh>
    <rPh sb="117" eb="120">
      <t>ショリク</t>
    </rPh>
    <rPh sb="126" eb="133">
      <t>ゲスイドウカンロエンチョウ</t>
    </rPh>
    <rPh sb="137" eb="141">
      <t>ショリシセツ</t>
    </rPh>
    <rPh sb="142" eb="144">
      <t>カショ</t>
    </rPh>
    <rPh sb="144" eb="145">
      <t>オヨ</t>
    </rPh>
    <rPh sb="156" eb="158">
      <t>カショ</t>
    </rPh>
    <rPh sb="159" eb="164">
      <t>ゲスイドウシセツ</t>
    </rPh>
    <rPh sb="168" eb="173">
      <t>ショリクイキナイ</t>
    </rPh>
    <rPh sb="174" eb="177">
      <t>メンセイビ</t>
    </rPh>
    <rPh sb="178" eb="180">
      <t>カンリョウ</t>
    </rPh>
    <rPh sb="182" eb="185">
      <t>ダイキボ</t>
    </rPh>
    <rPh sb="186" eb="190">
      <t>ケンセツカイリョウ</t>
    </rPh>
    <rPh sb="191" eb="193">
      <t>ヨテイ</t>
    </rPh>
    <rPh sb="201" eb="205">
      <t>サイムザンダカ</t>
    </rPh>
    <rPh sb="206" eb="210">
      <t>ゲンショウミコ</t>
    </rPh>
    <rPh sb="216" eb="219">
      <t>カソカ</t>
    </rPh>
    <rPh sb="220" eb="223">
      <t>コウレイカ</t>
    </rPh>
    <rPh sb="226" eb="230">
      <t>ジンコウゲンショウ</t>
    </rPh>
    <rPh sb="234" eb="238">
      <t>リョウキンシュウニュウ</t>
    </rPh>
    <rPh sb="239" eb="243">
      <t>ゲンショウケイコウ</t>
    </rPh>
    <rPh sb="249" eb="252">
      <t>サンカンブ</t>
    </rPh>
    <rPh sb="255" eb="257">
      <t>コウダイ</t>
    </rPh>
    <rPh sb="258" eb="263">
      <t>ショリジョウヨウチ</t>
    </rPh>
    <rPh sb="264" eb="266">
      <t>カクホ</t>
    </rPh>
    <rPh sb="267" eb="268">
      <t>ムズカ</t>
    </rPh>
    <rPh sb="271" eb="275">
      <t>ショリシセツ</t>
    </rPh>
    <rPh sb="284" eb="286">
      <t>ヒツヨウ</t>
    </rPh>
    <rPh sb="293" eb="297">
      <t>ショリホウシキ</t>
    </rPh>
    <rPh sb="298" eb="301">
      <t>イッパンテキ</t>
    </rPh>
    <rPh sb="314" eb="315">
      <t>ホウ</t>
    </rPh>
    <rPh sb="320" eb="323">
      <t>コウキセイ</t>
    </rPh>
    <rPh sb="324" eb="326">
      <t>ショウホウ</t>
    </rPh>
    <rPh sb="327" eb="332">
      <t>カッセイタンキュウチャク</t>
    </rPh>
    <rPh sb="333" eb="334">
      <t>ク</t>
    </rPh>
    <rPh sb="335" eb="336">
      <t>ア</t>
    </rPh>
    <rPh sb="339" eb="343">
      <t>ショリホウシキ</t>
    </rPh>
    <rPh sb="353" eb="355">
      <t>キセツ</t>
    </rPh>
    <rPh sb="358" eb="361">
      <t>ショリスイ</t>
    </rPh>
    <rPh sb="362" eb="364">
      <t>スイシツ</t>
    </rPh>
    <rPh sb="365" eb="367">
      <t>ヘンカ</t>
    </rPh>
    <rPh sb="368" eb="369">
      <t>オオ</t>
    </rPh>
    <rPh sb="372" eb="374">
      <t>ヤクヒン</t>
    </rPh>
    <rPh sb="375" eb="377">
      <t>デンキ</t>
    </rPh>
    <rPh sb="378" eb="381">
      <t>シヨウリョウ</t>
    </rPh>
    <rPh sb="382" eb="384">
      <t>ゾウカ</t>
    </rPh>
    <rPh sb="386" eb="391">
      <t>イジカンリヒ</t>
    </rPh>
    <rPh sb="392" eb="393">
      <t>タカ</t>
    </rPh>
    <rPh sb="394" eb="396">
      <t>ヒヨウ</t>
    </rPh>
    <rPh sb="397" eb="400">
      <t>コウリツセイ</t>
    </rPh>
    <rPh sb="401" eb="402">
      <t>ワル</t>
    </rPh>
    <rPh sb="411" eb="418">
      <t>シュウエキテキシュウシヒリツ</t>
    </rPh>
    <rPh sb="420" eb="427">
      <t>イッパンカイケイクリイレキン</t>
    </rPh>
    <rPh sb="429" eb="432">
      <t>イゾンド</t>
    </rPh>
    <rPh sb="433" eb="434">
      <t>タカ</t>
    </rPh>
    <rPh sb="442" eb="443">
      <t>チカ</t>
    </rPh>
    <rPh sb="451" eb="456">
      <t>ケイヒカイシュウリツ</t>
    </rPh>
    <rPh sb="460" eb="462">
      <t>テイド</t>
    </rPh>
    <rPh sb="473" eb="477">
      <t>スイセンカリツ</t>
    </rPh>
    <rPh sb="479" eb="481">
      <t>ヘイセイ</t>
    </rPh>
    <rPh sb="483" eb="485">
      <t>ネンド</t>
    </rPh>
    <rPh sb="486" eb="489">
      <t>メンセイビ</t>
    </rPh>
    <rPh sb="490" eb="492">
      <t>カンリョウ</t>
    </rPh>
    <rPh sb="499" eb="503">
      <t>ゾウカケイコウ</t>
    </rPh>
    <rPh sb="508" eb="513">
      <t>コウレイシャセタイ</t>
    </rPh>
    <rPh sb="514" eb="515">
      <t>オオ</t>
    </rPh>
    <rPh sb="517" eb="519">
      <t>コンゴ</t>
    </rPh>
    <rPh sb="520" eb="521">
      <t>ノ</t>
    </rPh>
    <rPh sb="522" eb="523">
      <t>ナヤ</t>
    </rPh>
    <rPh sb="525" eb="526">
      <t>カンガ</t>
    </rPh>
    <phoneticPr fontId="4"/>
  </si>
  <si>
    <t>　供用開始後20年が経過し、平成24年度には面整備も完了しており、比較的新しい施設であること、管路は管径が小さく材質も塩化ビニール管がほとんどであり、破損等は少ないと考える。
　管路や施設の耐震診断は完了しており、早急な耐震化の必要はないとの結果を得ている。一方で、機械類の経年劣化による修理や交換が発生してきている。</t>
    <rPh sb="1" eb="6">
      <t>キョウヨウカイシゴ</t>
    </rPh>
    <rPh sb="8" eb="9">
      <t>ネン</t>
    </rPh>
    <rPh sb="10" eb="12">
      <t>ケイカ</t>
    </rPh>
    <rPh sb="14" eb="16">
      <t>ヘイセイ</t>
    </rPh>
    <rPh sb="18" eb="20">
      <t>ネンド</t>
    </rPh>
    <rPh sb="22" eb="25">
      <t>メンセイビ</t>
    </rPh>
    <rPh sb="26" eb="28">
      <t>カンリョウ</t>
    </rPh>
    <rPh sb="33" eb="35">
      <t>ヒカク</t>
    </rPh>
    <rPh sb="35" eb="36">
      <t>テキ</t>
    </rPh>
    <rPh sb="36" eb="37">
      <t>アタラ</t>
    </rPh>
    <rPh sb="39" eb="41">
      <t>シセツ</t>
    </rPh>
    <rPh sb="47" eb="49">
      <t>カンロ</t>
    </rPh>
    <rPh sb="50" eb="52">
      <t>カンケイ</t>
    </rPh>
    <rPh sb="53" eb="54">
      <t>チイ</t>
    </rPh>
    <rPh sb="56" eb="58">
      <t>ザイシツ</t>
    </rPh>
    <rPh sb="59" eb="61">
      <t>エンカ</t>
    </rPh>
    <rPh sb="65" eb="66">
      <t>カン</t>
    </rPh>
    <rPh sb="75" eb="78">
      <t>ハソントウ</t>
    </rPh>
    <rPh sb="79" eb="80">
      <t>スク</t>
    </rPh>
    <rPh sb="83" eb="84">
      <t>カンガ</t>
    </rPh>
    <rPh sb="89" eb="91">
      <t>カンロ</t>
    </rPh>
    <rPh sb="92" eb="94">
      <t>シセツ</t>
    </rPh>
    <rPh sb="95" eb="99">
      <t>タイシンシンダン</t>
    </rPh>
    <rPh sb="100" eb="102">
      <t>カンリョウ</t>
    </rPh>
    <rPh sb="107" eb="109">
      <t>ソウキュウ</t>
    </rPh>
    <rPh sb="110" eb="113">
      <t>タイシンカ</t>
    </rPh>
    <rPh sb="114" eb="116">
      <t>ヒツヨウ</t>
    </rPh>
    <rPh sb="121" eb="123">
      <t>ケッカ</t>
    </rPh>
    <rPh sb="124" eb="125">
      <t>エ</t>
    </rPh>
    <rPh sb="129" eb="131">
      <t>イッポウ</t>
    </rPh>
    <rPh sb="133" eb="136">
      <t>キカイルイ</t>
    </rPh>
    <rPh sb="137" eb="141">
      <t>ケイネンレッカ</t>
    </rPh>
    <rPh sb="144" eb="146">
      <t>シュウリ</t>
    </rPh>
    <rPh sb="147" eb="149">
      <t>コウカン</t>
    </rPh>
    <rPh sb="150" eb="152">
      <t>ハッセイ</t>
    </rPh>
    <phoneticPr fontId="4"/>
  </si>
  <si>
    <t>　汚水処理原価を下げ、料金回収率及び水洗化率を上げる必要があるが、過疎化・高齢化による人口減少のため、高齢者が多いことを考えると安易な料金改定は行えない。
　また、公共下水道事業、農業集落排水事業、浄化槽事業の使用料は、公平性を保つために統一しているが、国が望ましいとしている料金よりも高い状況である。
　令和5年度には地方公営企業法の一部適用を行う予定であり、経営戦略の見直しも行うことから、適切な料金設定を検討するとともに、過疎化・高齢化に対応した、施設の維持管理方法も検討し、経費の節減も検討していく。</t>
    <rPh sb="1" eb="7">
      <t>オスイショリゲンカ</t>
    </rPh>
    <rPh sb="8" eb="9">
      <t>サ</t>
    </rPh>
    <rPh sb="11" eb="16">
      <t>リョウキンカイシュウリツ</t>
    </rPh>
    <rPh sb="16" eb="17">
      <t>オヨ</t>
    </rPh>
    <rPh sb="18" eb="22">
      <t>スイセンカリツ</t>
    </rPh>
    <rPh sb="23" eb="24">
      <t>ア</t>
    </rPh>
    <rPh sb="26" eb="28">
      <t>ヒツヨウ</t>
    </rPh>
    <rPh sb="33" eb="36">
      <t>カソカ</t>
    </rPh>
    <rPh sb="37" eb="40">
      <t>コウレイカ</t>
    </rPh>
    <rPh sb="43" eb="47">
      <t>ジンコウゲンショウ</t>
    </rPh>
    <rPh sb="51" eb="54">
      <t>コウレイシャ</t>
    </rPh>
    <rPh sb="55" eb="56">
      <t>オオ</t>
    </rPh>
    <rPh sb="60" eb="61">
      <t>カンガ</t>
    </rPh>
    <rPh sb="64" eb="66">
      <t>アンイ</t>
    </rPh>
    <rPh sb="67" eb="71">
      <t>リョウキンカイテイ</t>
    </rPh>
    <rPh sb="72" eb="73">
      <t>オコナ</t>
    </rPh>
    <rPh sb="82" eb="89">
      <t>コウキョウゲスイドウジギョウ</t>
    </rPh>
    <rPh sb="90" eb="98">
      <t>ノウギョウシュウラクハイスイジギョウ</t>
    </rPh>
    <rPh sb="99" eb="104">
      <t>ジョウカソウジギョウ</t>
    </rPh>
    <rPh sb="105" eb="108">
      <t>シヨウリョウ</t>
    </rPh>
    <rPh sb="110" eb="113">
      <t>コウヘイセイ</t>
    </rPh>
    <rPh sb="114" eb="115">
      <t>タモ</t>
    </rPh>
    <rPh sb="119" eb="121">
      <t>トウイツ</t>
    </rPh>
    <rPh sb="127" eb="128">
      <t>クニ</t>
    </rPh>
    <rPh sb="129" eb="130">
      <t>ノゾ</t>
    </rPh>
    <rPh sb="138" eb="140">
      <t>リョウキン</t>
    </rPh>
    <rPh sb="143" eb="144">
      <t>タカ</t>
    </rPh>
    <rPh sb="145" eb="147">
      <t>ジョウキョウ</t>
    </rPh>
    <rPh sb="153" eb="155">
      <t>レイワ</t>
    </rPh>
    <rPh sb="156" eb="158">
      <t>ネンド</t>
    </rPh>
    <rPh sb="160" eb="167">
      <t>チホウコウエイキギョウホウ</t>
    </rPh>
    <rPh sb="168" eb="172">
      <t>イチブテキヨウ</t>
    </rPh>
    <rPh sb="173" eb="174">
      <t>オコナ</t>
    </rPh>
    <rPh sb="175" eb="177">
      <t>ヨテイ</t>
    </rPh>
    <rPh sb="181" eb="185">
      <t>ケイエイセンリャク</t>
    </rPh>
    <rPh sb="186" eb="188">
      <t>ミナオ</t>
    </rPh>
    <rPh sb="190" eb="191">
      <t>オコナ</t>
    </rPh>
    <rPh sb="197" eb="199">
      <t>テキセツ</t>
    </rPh>
    <rPh sb="200" eb="204">
      <t>リョウキンセッテイ</t>
    </rPh>
    <rPh sb="205" eb="207">
      <t>ケントウ</t>
    </rPh>
    <rPh sb="214" eb="217">
      <t>カソカ</t>
    </rPh>
    <rPh sb="218" eb="221">
      <t>コウレイカ</t>
    </rPh>
    <rPh sb="222" eb="224">
      <t>タイオウ</t>
    </rPh>
    <rPh sb="227" eb="229">
      <t>シセツ</t>
    </rPh>
    <rPh sb="230" eb="236">
      <t>イジカンリホウホウ</t>
    </rPh>
    <rPh sb="237" eb="239">
      <t>ケントウ</t>
    </rPh>
    <rPh sb="241" eb="243">
      <t>ケイヒ</t>
    </rPh>
    <rPh sb="244" eb="246">
      <t>セツゲン</t>
    </rPh>
    <rPh sb="247" eb="249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</si>
</sst>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E-48DB-BB08-99D28EE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E-48DB-BB08-99D28EE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48.36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5-4F53-9618-BE12057E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5-4F53-9618-BE12057E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79.09</c:v>
                </c:pt>
                <c:pt idx="1">
                  <c:v>80.48</c:v>
                </c:pt>
                <c:pt idx="2">
                  <c:v>72.739999999999995</c:v>
                </c:pt>
                <c:pt idx="3">
                  <c:v>74.08</c:v>
                </c:pt>
                <c:pt idx="4">
                  <c:v>76.69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A-4A95-9C02-AF3EF801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A-4A95-9C02-AF3EF801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93.16</c:v>
                </c:pt>
                <c:pt idx="1">
                  <c:v>93.5</c:v>
                </c:pt>
                <c:pt idx="2">
                  <c:v>90.23</c:v>
                </c:pt>
                <c:pt idx="3">
                  <c:v>98.72</c:v>
                </c:pt>
                <c:pt idx="4">
                  <c:v>92.44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F-4C2F-A0BA-3FD134A4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F-4C2F-A0BA-3FD134A4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77D-92DE-AFC6A9BD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5-477D-92DE-AFC6A9BD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6-4F9F-AAA0-8F71F405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6-4F9F-AAA0-8F71F405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C-440E-996A-02B5BA7B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C-440E-996A-02B5BA7B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6-4B86-8D6F-2279903F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6-4B86-8D6F-2279903F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2794.48</c:v>
                </c:pt>
                <c:pt idx="3" formatCode="#,##0.00;&quot;△&quot;#,##0.00;&quot;-&quot;">
                  <c:v>2388.94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B72-AB68-81E82CEC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7-4B72-AB68-81E82CEC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34.14</c:v>
                </c:pt>
                <c:pt idx="1">
                  <c:v>34.299999999999997</c:v>
                </c:pt>
                <c:pt idx="2">
                  <c:v>35.94</c:v>
                </c:pt>
                <c:pt idx="3">
                  <c:v>42.86</c:v>
                </c:pt>
                <c:pt idx="4">
                  <c:v>40.51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66C-AB68-0D7F0D1F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D-466C-AB68-0D7F0D1F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553.89</c:v>
                </c:pt>
                <c:pt idx="1">
                  <c:v>551.07000000000005</c:v>
                </c:pt>
                <c:pt idx="2">
                  <c:v>532.19000000000005</c:v>
                </c:pt>
                <c:pt idx="3">
                  <c:v>452.1</c:v>
                </c:pt>
                <c:pt idx="4">
                  <c:v>480.22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E-4514-8DB1-2DEA3367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E-4514-8DB1-2DEA3367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H2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久万高原町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7650</v>
      </c>
      <c r="AM8" s="46"/>
      <c r="AN8" s="46"/>
      <c r="AO8" s="46"/>
      <c r="AP8" s="46"/>
      <c r="AQ8" s="46"/>
      <c r="AR8" s="46"/>
      <c r="AS8" s="46"/>
      <c r="AT8" s="45">
        <f>データ!T6</f>
        <v>583.69000000000005</v>
      </c>
      <c r="AU8" s="45"/>
      <c r="AV8" s="45"/>
      <c r="AW8" s="45"/>
      <c r="AX8" s="45"/>
      <c r="AY8" s="45"/>
      <c r="AZ8" s="45"/>
      <c r="BA8" s="45"/>
      <c r="BB8" s="45">
        <f>データ!U6</f>
        <v>13.11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39.03</v>
      </c>
      <c r="Q10" s="45"/>
      <c r="R10" s="45"/>
      <c r="S10" s="45"/>
      <c r="T10" s="45"/>
      <c r="U10" s="45"/>
      <c r="V10" s="45"/>
      <c r="W10" s="45">
        <f>データ!Q6</f>
        <v>95.34</v>
      </c>
      <c r="X10" s="45"/>
      <c r="Y10" s="45"/>
      <c r="Z10" s="45"/>
      <c r="AA10" s="45"/>
      <c r="AB10" s="45"/>
      <c r="AC10" s="45"/>
      <c r="AD10" s="46">
        <f>データ!R6</f>
        <v>3603</v>
      </c>
      <c r="AE10" s="46"/>
      <c r="AF10" s="46"/>
      <c r="AG10" s="46"/>
      <c r="AH10" s="46"/>
      <c r="AI10" s="46"/>
      <c r="AJ10" s="46"/>
      <c r="AK10" s="2"/>
      <c r="AL10" s="46">
        <f>データ!V6</f>
        <v>2952</v>
      </c>
      <c r="AM10" s="46"/>
      <c r="AN10" s="46"/>
      <c r="AO10" s="46"/>
      <c r="AP10" s="46"/>
      <c r="AQ10" s="46"/>
      <c r="AR10" s="46"/>
      <c r="AS10" s="46"/>
      <c r="AT10" s="45">
        <f>データ!W6</f>
        <v>1.86</v>
      </c>
      <c r="AU10" s="45"/>
      <c r="AV10" s="45"/>
      <c r="AW10" s="45"/>
      <c r="AX10" s="45"/>
      <c r="AY10" s="45"/>
      <c r="AZ10" s="45"/>
      <c r="BA10" s="45"/>
      <c r="BB10" s="45">
        <f>データ!X6</f>
        <v>1587.1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TfopXy9LLJ+3te1QqrG8ieqGIo78Fbb4E7qKQYdikg6dlND2ttxIKs8hrJm9zWup3AYe1w/J+nfXyHOPb6x1Qw==" saltValue="+Ay5UZeWpUuHyT+LEUvap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383864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39.03</v>
      </c>
      <c r="Q6" s="20">
        <f t="shared" si="3"/>
        <v>95.34</v>
      </c>
      <c r="R6" s="20">
        <f t="shared" si="3"/>
        <v>3603</v>
      </c>
      <c r="S6" s="20">
        <f t="shared" si="3"/>
        <v>7650</v>
      </c>
      <c r="T6" s="20">
        <f t="shared" si="3"/>
        <v>583.69000000000005</v>
      </c>
      <c r="U6" s="20">
        <f t="shared" si="3"/>
        <v>13.11</v>
      </c>
      <c r="V6" s="20">
        <f t="shared" si="3"/>
        <v>2952</v>
      </c>
      <c r="W6" s="20">
        <f t="shared" si="3"/>
        <v>1.86</v>
      </c>
      <c r="X6" s="20">
        <f t="shared" si="3"/>
        <v>1587.1</v>
      </c>
      <c r="Y6" s="21">
        <f>IF(Y7="",NA(),Y7)</f>
        <v>93.16</v>
      </c>
      <c r="Z6" s="21">
        <f t="shared" ref="Z6:AH6" si="4">IF(Z7="",NA(),Z7)</f>
        <v>93.5</v>
      </c>
      <c r="AA6" s="21">
        <f t="shared" si="4"/>
        <v>90.23</v>
      </c>
      <c r="AB6" s="21">
        <f t="shared" si="4"/>
        <v>98.72</v>
      </c>
      <c r="AC6" s="21">
        <f t="shared" si="4"/>
        <v>92.44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2794.48</v>
      </c>
      <c r="BI6" s="21">
        <f t="shared" si="7"/>
        <v>2388.94</v>
      </c>
      <c r="BJ6" s="20">
        <f t="shared" si="7"/>
        <v>0</v>
      </c>
      <c r="BK6" s="21">
        <f t="shared" si="7"/>
        <v>1124.26</v>
      </c>
      <c r="BL6" s="21">
        <f t="shared" si="7"/>
        <v>1048.23</v>
      </c>
      <c r="BM6" s="21">
        <f t="shared" si="7"/>
        <v>1130.42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>
        <f>IF(BQ7="",NA(),BQ7)</f>
        <v>34.14</v>
      </c>
      <c r="BR6" s="21">
        <f t="shared" ref="BR6:BZ6" si="8">IF(BR7="",NA(),BR7)</f>
        <v>34.299999999999997</v>
      </c>
      <c r="BS6" s="21">
        <f t="shared" si="8"/>
        <v>35.94</v>
      </c>
      <c r="BT6" s="21">
        <f t="shared" si="8"/>
        <v>42.86</v>
      </c>
      <c r="BU6" s="21">
        <f t="shared" si="8"/>
        <v>40.51</v>
      </c>
      <c r="BV6" s="21">
        <f t="shared" si="8"/>
        <v>80.58</v>
      </c>
      <c r="BW6" s="21">
        <f t="shared" si="8"/>
        <v>78.92</v>
      </c>
      <c r="BX6" s="21">
        <f t="shared" si="8"/>
        <v>74.17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>
        <f>IF(CB7="",NA(),CB7)</f>
        <v>553.89</v>
      </c>
      <c r="CC6" s="21">
        <f t="shared" ref="CC6:CK6" si="9">IF(CC7="",NA(),CC7)</f>
        <v>551.07000000000005</v>
      </c>
      <c r="CD6" s="21">
        <f t="shared" si="9"/>
        <v>532.19000000000005</v>
      </c>
      <c r="CE6" s="21">
        <f t="shared" si="9"/>
        <v>452.1</v>
      </c>
      <c r="CF6" s="21">
        <f t="shared" si="9"/>
        <v>480.22</v>
      </c>
      <c r="CG6" s="21">
        <f t="shared" si="9"/>
        <v>216.21</v>
      </c>
      <c r="CH6" s="21">
        <f t="shared" si="9"/>
        <v>220.31</v>
      </c>
      <c r="CI6" s="21">
        <f t="shared" si="9"/>
        <v>230.95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>
        <f>IF(CM7="",NA(),CM7)</f>
        <v>48.36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50.24</v>
      </c>
      <c r="CS6" s="21">
        <f t="shared" si="10"/>
        <v>49.68</v>
      </c>
      <c r="CT6" s="21">
        <f t="shared" si="10"/>
        <v>49.27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>
        <f>IF(CX7="",NA(),CX7)</f>
        <v>79.09</v>
      </c>
      <c r="CY6" s="21">
        <f t="shared" ref="CY6:DG6" si="11">IF(CY7="",NA(),CY7)</f>
        <v>80.48</v>
      </c>
      <c r="CZ6" s="21">
        <f t="shared" si="11"/>
        <v>72.739999999999995</v>
      </c>
      <c r="DA6" s="21">
        <f t="shared" si="11"/>
        <v>74.08</v>
      </c>
      <c r="DB6" s="21">
        <f t="shared" si="11"/>
        <v>76.69</v>
      </c>
      <c r="DC6" s="21">
        <f t="shared" si="11"/>
        <v>84.17</v>
      </c>
      <c r="DD6" s="21">
        <f t="shared" si="11"/>
        <v>83.35</v>
      </c>
      <c r="DE6" s="21">
        <f t="shared" si="11"/>
        <v>83.16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0.1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383864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39.03</v>
      </c>
      <c r="Q7" s="24">
        <v>95.34</v>
      </c>
      <c r="R7" s="24">
        <v>3603</v>
      </c>
      <c r="S7" s="24">
        <v>7650</v>
      </c>
      <c r="T7" s="24">
        <v>583.69000000000005</v>
      </c>
      <c r="U7" s="24">
        <v>13.11</v>
      </c>
      <c r="V7" s="24">
        <v>2952</v>
      </c>
      <c r="W7" s="24">
        <v>1.86</v>
      </c>
      <c r="X7" s="24">
        <v>1587.1</v>
      </c>
      <c r="Y7" s="24">
        <v>93.16</v>
      </c>
      <c r="Z7" s="24">
        <v>93.5</v>
      </c>
      <c r="AA7" s="24">
        <v>90.23</v>
      </c>
      <c r="AB7" s="24">
        <v>98.72</v>
      </c>
      <c r="AC7" s="24">
        <v>92.44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2794.48</v>
      </c>
      <c r="BI7" s="24">
        <v>2388.94</v>
      </c>
      <c r="BJ7" s="24">
        <v>0</v>
      </c>
      <c r="BK7" s="24">
        <v>1124.26</v>
      </c>
      <c r="BL7" s="24">
        <v>1048.23</v>
      </c>
      <c r="BM7" s="24">
        <v>1130.42</v>
      </c>
      <c r="BN7" s="24">
        <v>1245.0999999999999</v>
      </c>
      <c r="BO7" s="24">
        <v>1108.8</v>
      </c>
      <c r="BP7" s="24">
        <v>669.11</v>
      </c>
      <c r="BQ7" s="24">
        <v>34.14</v>
      </c>
      <c r="BR7" s="24">
        <v>34.299999999999997</v>
      </c>
      <c r="BS7" s="24">
        <v>35.94</v>
      </c>
      <c r="BT7" s="24">
        <v>42.86</v>
      </c>
      <c r="BU7" s="24">
        <v>40.51</v>
      </c>
      <c r="BV7" s="24">
        <v>80.58</v>
      </c>
      <c r="BW7" s="24">
        <v>78.92</v>
      </c>
      <c r="BX7" s="24">
        <v>74.17</v>
      </c>
      <c r="BY7" s="24">
        <v>79.77</v>
      </c>
      <c r="BZ7" s="24">
        <v>79.63</v>
      </c>
      <c r="CA7" s="24">
        <v>99.73</v>
      </c>
      <c r="CB7" s="24">
        <v>553.89</v>
      </c>
      <c r="CC7" s="24">
        <v>551.07000000000005</v>
      </c>
      <c r="CD7" s="24">
        <v>532.19000000000005</v>
      </c>
      <c r="CE7" s="24">
        <v>452.1</v>
      </c>
      <c r="CF7" s="24">
        <v>480.22</v>
      </c>
      <c r="CG7" s="24">
        <v>216.21</v>
      </c>
      <c r="CH7" s="24">
        <v>220.31</v>
      </c>
      <c r="CI7" s="24">
        <v>230.95</v>
      </c>
      <c r="CJ7" s="24">
        <v>214.56</v>
      </c>
      <c r="CK7" s="24">
        <v>213.66</v>
      </c>
      <c r="CL7" s="24">
        <v>134.97999999999999</v>
      </c>
      <c r="CM7" s="24">
        <v>48.36</v>
      </c>
      <c r="CN7" s="24">
        <v>0</v>
      </c>
      <c r="CO7" s="24">
        <v>0</v>
      </c>
      <c r="CP7" s="24">
        <v>0</v>
      </c>
      <c r="CQ7" s="24">
        <v>0</v>
      </c>
      <c r="CR7" s="24">
        <v>50.24</v>
      </c>
      <c r="CS7" s="24">
        <v>49.68</v>
      </c>
      <c r="CT7" s="24">
        <v>49.27</v>
      </c>
      <c r="CU7" s="24">
        <v>49.47</v>
      </c>
      <c r="CV7" s="24">
        <v>48.19</v>
      </c>
      <c r="CW7" s="24">
        <v>59.99</v>
      </c>
      <c r="CX7" s="24">
        <v>79.09</v>
      </c>
      <c r="CY7" s="24">
        <v>80.48</v>
      </c>
      <c r="CZ7" s="24">
        <v>72.739999999999995</v>
      </c>
      <c r="DA7" s="24">
        <v>74.08</v>
      </c>
      <c r="DB7" s="24">
        <v>76.69</v>
      </c>
      <c r="DC7" s="24">
        <v>84.17</v>
      </c>
      <c r="DD7" s="24">
        <v>83.35</v>
      </c>
      <c r="DE7" s="24">
        <v>83.16</v>
      </c>
      <c r="DF7" s="24">
        <v>82.06</v>
      </c>
      <c r="DG7" s="24">
        <v>82.26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0.12</v>
      </c>
      <c r="EL7" s="24">
        <v>0.1</v>
      </c>
      <c r="EM7" s="24">
        <v>0.32</v>
      </c>
      <c r="EN7" s="24">
        <v>0.1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山本学</cp:lastModifiedBy>
  <cp:lastPrinted>2023-01-30T01:37:52Z</cp:lastPrinted>
  <dcterms:created xsi:type="dcterms:W3CDTF">2023-01-12T23:54:19Z</dcterms:created>
  <dcterms:modified xsi:type="dcterms:W3CDTF">2023-01-30T01:41:19Z</dcterms:modified>
  <cp:category/>
</cp:coreProperties>
</file>