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21\04.総務課\12.財政管財班\02.財政係\Ｈ３０事務【大野】\Ｈ30各種調査・通知\31.3.1（依頼）平成２９年度財政資料集の作成等について\提出（久万高原町）\"/>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<sst xmlns="http://schemas.openxmlformats.org/spreadsheetml/2006/main" count="1127" uniqueCount="592">
  <si>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</si>
  <si>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</si>
  <si>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</si>
  <si>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</si>
  <si>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</si>
  <si>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</si>
  <si>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</si>
  <si>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</si>
  <si>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</si>
  <si>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</si>
  <si>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</si>
  <si>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</si>
  <si>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</si>
  <si>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</si>
  <si>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</si>
  <si>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</si>
  <si>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</si>
  <si>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</si>
  <si>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</si>
  <si>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</si>
  <si>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</si>
  <si>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</si>
  <si>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</si>
  <si>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</si>
  <si>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</si>
  <si>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</si>
  <si>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</si>
  <si>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</si>
  <si>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</si>
  <si>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</si>
  <si>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</si>
  <si>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</si>
  <si>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</si>
  <si>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</si>
  <si>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</si>
  <si>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</si>
  <si>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</si>
  <si>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</si>
  <si>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</si>
  <si>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</si>
  <si>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</si>
  <si>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</si>
  <si>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</si>
  <si>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</si>
  <si>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</si>
  <si>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</si>
  <si>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</si>
  <si>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</si>
  <si>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</si>
  <si>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</si>
  <si>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</si>
  <si>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</si>
  <si>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</si>
  <si>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</si>
  <si>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</si>
  <si>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</si>
  <si>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</si>
  <si>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</si>
  <si>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</si>
  <si>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</si>
  <si>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</si>
  <si>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</si>
  <si>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</si>
  <si>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</si>
  <si>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</si>
  <si>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</si>
  <si>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</si>
  <si>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</si>
  <si>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</si>
  <si>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</si>
  <si>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</si>
  <si>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</si>
  <si>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</si>
  <si>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</si>
  <si>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</si>
  <si>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</si>
  <si>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</si>
  <si>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</si>
  <si>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</si>
  <si>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</si>
  <si>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</si>
  <si>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</si>
  <si>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</si>
  <si>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</si>
  <si>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</si>
  <si>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</si>
  <si>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</si>
  <si>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</si>
  <si>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</si>
  <si>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</si>
  <si>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</si>
  <si>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</si>
  <si>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</si>
  <si>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</si>
  <si>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</si>
  <si>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</si>
  <si>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</si>
  <si>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</si>
  <si>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</si>
  <si>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</si>
  <si>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</si>
  <si>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</si>
  <si>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</si>
  <si>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</si>
  <si>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</si>
  <si>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</si>
  <si>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</si>
  <si>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</si>
  <si>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</si>
  <si>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</si>
  <si>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</si>
  <si>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</si>
  <si>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</si>
  <si>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</si>
  <si>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</si>
  <si>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</si>
  <si>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</si>
  <si>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</si>
  <si>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</si>
  <si>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</si>
  <si>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</si>
  <si>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</si>
  <si>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</si>
  <si>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</si>
  <si>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</si>
  <si>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</si>
  <si>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</si>
  <si>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</si>
  <si>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</si>
  <si>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</si>
  <si>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</si>
  <si>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</si>
  <si>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</si>
  <si>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</si>
  <si>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</si>
  <si>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</si>
  <si>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</si>
  <si>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</si>
  <si>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</si>
  <si>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</si>
  <si>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</si>
  <si>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</si>
  <si>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</si>
  <si>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</si>
  <si>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</si>
  <si>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</si>
  <si>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</si>
  <si>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</si>
  <si>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</si>
  <si>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</si>
  <si>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</si>
  <si>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</si>
  <si>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</si>
  <si>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</si>
  <si>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</si>
  <si>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</si>
  <si>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</si>
  <si>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</si>
  <si>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</si>
  <si>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</si>
  <si>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</si>
  <si>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</si>
  <si>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</si>
  <si>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</si>
  <si>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</si>
  <si>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</si>
  <si>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</si>
  <si>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</si>
  <si>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</si>
  <si>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</si>
  <si>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</si>
  <si>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</si>
  <si>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</si>
  <si>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</si>
  <si>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</si>
  <si>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</si>
  <si>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</si>
  <si>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</si>
  <si>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</si>
  <si>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</si>
  <si>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</si>
  <si>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</si>
  <si>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</si>
  <si>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</si>
  <si>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</si>
  <si>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</si>
  <si>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</si>
  <si>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</si>
  <si>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</si>
  <si>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</si>
  <si>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</si>
  <si>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</si>
  <si>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</si>
  <si>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</si>
  <si>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</si>
  <si>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</si>
  <si>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</si>
  <si>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</si>
  <si>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</si>
  <si>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</si>
  <si>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</si>
  <si>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</si>
  <si>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</si>
  <si>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</si>
  <si>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</si>
  <si>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愛媛県久万高原町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</si>
  <si>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</si>
  <si>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</si>
  <si>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</si>
  <si>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</si>
  <si>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</si>
  <si>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</si>
  <si>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</si>
  <si>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</si>
  <si>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</si>
  <si>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</si>
  <si>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</si>
  <si>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</si>
  <si>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</si>
  <si>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</si>
  <si>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</si>
  <si>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</si>
  <si>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</si>
  <si>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</si>
  <si>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</si>
  <si>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</si>
  <si>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</si>
  <si>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</si>
  <si>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</si>
  <si>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</si>
  <si>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</si>
  <si>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</si>
  <si>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</si>
  <si>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</si>
  <si>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</si>
  <si>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</si>
  <si>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</si>
  <si>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</si>
  <si>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</si>
  <si>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</si>
  <si>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</si>
  <si>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</si>
  <si>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</si>
  <si>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</si>
  <si>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</si>
  <si>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</si>
  <si>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</si>
  <si>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</si>
  <si>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</si>
  <si>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</si>
  <si>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</si>
  <si>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</si>
  <si>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</si>
  <si>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</si>
  <si>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</si>
  <si>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</si>
  <si>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</si>
  <si>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</si>
  <si>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</si>
  <si>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</si>
  <si>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</si>
  <si>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</si>
  <si>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</si>
  <si>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</si>
  <si>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</si>
  <si>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</si>
  <si>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</si>
  <si>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</si>
  <si>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</si>
  <si>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</si>
  <si>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</si>
  <si>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</si>
  <si>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</si>
  <si>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</si>
  <si>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</si>
  <si>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</si>
  <si>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</si>
  <si>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</si>
  <si>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</si>
  <si>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</si>
  <si>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</si>
  <si>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</si>
  <si>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</si>
  <si>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</si>
  <si>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</si>
  <si>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</si>
  <si>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</si>
  <si>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</si>
  <si>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</si>
  <si>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</si>
  <si>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</si>
  <si>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</si>
  <si>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</si>
  <si>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</si>
  <si>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</si>
  <si>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</si>
  <si>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</si>
  <si>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</si>
  <si>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</si>
  <si>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</si>
  <si>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</si>
  <si>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</si>
  <si>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</si>
  <si>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</si>
  <si>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</si>
  <si>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</si>
  <si>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</si>
  <si>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</si>
  <si>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</si>
  <si>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</si>
  <si>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</si>
  <si>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</si>
  <si>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</si>
  <si>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</si>
  <si>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</si>
  <si>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</si>
  <si>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</si>
  <si>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</si>
  <si>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</si>
  <si>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</si>
  <si>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</si>
  <si>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</si>
  <si>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</si>
  <si>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</si>
  <si>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</si>
  <si>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</si>
  <si>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</si>
  <si>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</si>
  <si>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</si>
  <si>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</si>
  <si>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</si>
  <si>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</si>
  <si>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</si>
  <si>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</si>
  <si>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</si>
  <si>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</si>
  <si>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</si>
  <si>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</si>
  <si>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</si>
  <si>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</si>
  <si>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</si>
  <si>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</si>
  <si>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</si>
  <si>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</si>
  <si>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</si>
  <si>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</si>
  <si>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</si>
  <si>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</si>
  <si>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</si>
  <si>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</si>
  <si>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</si>
  <si>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</si>
  <si>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</si>
  <si>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</si>
  <si>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</si>
  <si>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愛媛県久万高原町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</si>
  <si>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</si>
  <si>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</si>
  <si>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</si>
  <si>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</si>
  <si>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</si>
  <si>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</si>
  <si>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</si>
  <si>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</si>
  <si>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</si>
  <si>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</si>
  <si>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</si>
  <si>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</si>
  <si>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</si>
  <si>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</si>
  <si>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</si>
  <si>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</si>
  <si>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</si>
  <si>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</si>
  <si>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</si>
  <si>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</si>
  <si>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</si>
  <si>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</si>
  <si>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</si>
  <si>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</si>
  <si>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</si>
  <si>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</si>
  <si>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</si>
  <si>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</si>
  <si>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</si>
  <si>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</si>
  <si>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</si>
  <si>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</si>
  <si>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</si>
  <si>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</si>
  <si>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</si>
  <si>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</si>
  <si>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</si>
  <si>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</si>
  <si>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</si>
  <si>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</si>
  <si>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</si>
  <si>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</si>
  <si>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法適用企業</t>
    <phoneticPr fontId="5"/>
  </si>
  <si>
    <t>簡易水道事業会計</t>
    <phoneticPr fontId="5"/>
  </si>
  <si>
    <t>公共下水道事業特別会計</t>
    <phoneticPr fontId="5"/>
  </si>
  <si>
    <t>法非適用企業</t>
    <phoneticPr fontId="5"/>
  </si>
  <si>
    <t>農業集落排水事業特別会計</t>
    <phoneticPr fontId="5"/>
  </si>
  <si>
    <t>法非適用企業</t>
    <phoneticPr fontId="5"/>
  </si>
  <si>
    <t>浄化槽事業特別会計</t>
    <phoneticPr fontId="5"/>
  </si>
  <si>
    <t>分譲宅地造成事業特別会計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</si>
  <si>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</si>
  <si>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</si>
  <si>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</si>
  <si>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</si>
  <si>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</si>
  <si>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</si>
  <si>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</si>
  <si>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</si>
  <si>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</si>
  <si>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</si>
  <si>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</si>
  <si>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</si>
  <si>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</si>
  <si>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</si>
  <si>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</si>
  <si>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</si>
  <si>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</si>
  <si>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</si>
  <si>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</si>
  <si>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</si>
  <si>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</si>
  <si>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</si>
  <si>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</si>
  <si>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</si>
  <si>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</si>
  <si>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</si>
  <si>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</si>
  <si>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</si>
  <si>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</si>
  <si>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</si>
  <si>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</si>
  <si>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</si>
  <si>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</si>
  <si>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</si>
  <si>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</si>
  <si>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</si>
  <si>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</si>
  <si>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</si>
  <si>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</si>
  <si>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</si>
  <si>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</si>
  <si>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</si>
  <si>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</si>
  <si>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</si>
  <si>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</si>
  <si>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</si>
  <si>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</si>
  <si>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</si>
  <si>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</si>
  <si>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</si>
  <si>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</si>
  <si>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</si>
  <si>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</si>
  <si>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</si>
  <si>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</si>
  <si>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</si>
  <si>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</si>
  <si>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</si>
  <si>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</si>
  <si>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</si>
  <si>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</si>
  <si>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</si>
  <si>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</si>
  <si>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</si>
  <si>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</si>
  <si>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</si>
  <si>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</si>
  <si>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</si>
  <si>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</si>
  <si>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</si>
  <si>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</si>
  <si>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</si>
  <si>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</si>
  <si>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</si>
  <si>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</si>
  <si>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</si>
  <si>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</si>
  <si>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</si>
  <si>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</si>
  <si>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</si>
  <si>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</si>
  <si>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</si>
  <si>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</si>
  <si>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</si>
  <si>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</si>
  <si>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</si>
  <si>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</si>
  <si>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</si>
  <si>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</si>
  <si>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</si>
  <si>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</si>
  <si>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</si>
  <si>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</si>
  <si>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</si>
  <si>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</si>
  <si>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</si>
  <si>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</si>
  <si>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</si>
  <si>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</si>
  <si>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</si>
  <si>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</si>
  <si>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</si>
  <si>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</si>
  <si>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</si>
  <si>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</si>
  <si>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</si>
  <si>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</si>
  <si>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</si>
  <si>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</si>
  <si>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</si>
  <si>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</si>
  <si>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</si>
  <si>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</si>
  <si>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</si>
  <si>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</si>
  <si>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</si>
  <si>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</si>
  <si>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</si>
  <si>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</si>
  <si>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</si>
  <si>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</si>
  <si>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</si>
  <si>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</si>
  <si>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</si>
  <si>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</si>
  <si>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</si>
  <si>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</si>
  <si>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</si>
  <si>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</si>
  <si>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</si>
  <si>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</si>
  <si>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</si>
  <si>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</si>
  <si>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</si>
  <si>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</si>
  <si>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</si>
  <si>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</si>
  <si>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</si>
  <si>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</si>
  <si>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</si>
  <si>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</si>
  <si>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</si>
  <si>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</si>
  <si>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</si>
  <si>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</si>
  <si>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</si>
  <si>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</si>
  <si>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</si>
  <si>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20.01</t>
  </si>
  <si>
    <t>病院事業会計</t>
  </si>
  <si>
    <t>一般会計</t>
  </si>
  <si>
    <t>老人保健施設事業会計</t>
  </si>
  <si>
    <t>国民健康保険事業特別会計</t>
  </si>
  <si>
    <t>簡易水道事業会計</t>
  </si>
  <si>
    <t>介護保険事業特別会計</t>
  </si>
  <si>
    <t>国民健康保険診療所事業特別会計</t>
  </si>
  <si>
    <t>訪問看護事業特別会計</t>
  </si>
  <si>
    <t>その他会計（赤字）</t>
  </si>
  <si>
    <t>その他会計（黒字）</t>
  </si>
  <si>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</si>
  <si>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4">
      <t>カブシキガイシャ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</si>
  <si>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</si>
  <si>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4">
      <t>カブシキガイシャ</t>
    </rPh>
    <phoneticPr fontId="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</si>
  <si>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</si>
  <si>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</si>
  <si>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</si>
  <si>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</si>
  <si>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</si>
  <si>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</si>
  <si>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</si>
  <si>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</si>
  <si>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</si>
  <si>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</si>
  <si>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</si>
  <si>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</si>
  <si>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</si>
  <si>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</si>
  <si>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</si>
  <si>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</si>
  <si>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防災減災基金</t>
    <phoneticPr fontId="2"/>
  </si>
  <si>
    <t>農林業担い手育成確保対策事業地域振興基金</t>
    <phoneticPr fontId="2"/>
  </si>
  <si>
    <t>－</t>
    <phoneticPr fontId="2"/>
  </si>
  <si>
    <t>－</t>
    <phoneticPr fontId="2"/>
  </si>
  <si>
    <t>環境保全基金</t>
    <phoneticPr fontId="2"/>
  </si>
  <si>
    <t>学校教育施設整備基金</t>
    <phoneticPr fontId="2"/>
  </si>
  <si>
    <t>まちづくり地域振興基金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</si>
</sst>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EDAE-4088-8702-1149C40FF7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211616</c:v>
                </c:pt>
                <c:pt idx="1">
                  <c:v>120713</c:v>
                </c:pt>
                <c:pt idx="2">
                  <c:v>100466</c:v>
                </c:pt>
                <c:pt idx="3">
                  <c:v>118261</c:v>
                </c:pt>
                <c:pt idx="4">
                  <c:v>122063</c:v>
                </c:pt>
              </c:numCache>
            </c:numRef>
          </c:val>
          <c:smooth val="0"/>
          <c:extLst xmlns:c16r2="http://schemas.microsoft.com/office/drawing/2015/06/chart">
            <c:ext xmlns:c16="http://schemas.microsoft.com/office/drawing/2014/chart" uri="{C3380CC4-5D6E-409C-BE32-E72D297353CC}">
              <c16:uniqueId val="{00000001-EDAE-4088-8702-1149C40FF77F}"/>
            </c:ext>
          </c:extLst>
        </c:ser>
        <c:dLbls>
          <c:showLegendKey val="0"/>
          <c:showVal val="0"/>
          <c:showCatName val="0"/>
          <c:showSerName val="0"/>
          <c:showPercent val="0"/>
          <c:showBubbleSize val="0"/>
        </c:dLbls>
        <c:marker val="1"/>
        <c:smooth val="0"/>
        <c:axId val="567738344"/>
        <c:axId val="1009772360"/>
      </c:lineChart>
      <c:catAx>
        <c:axId val="567738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772360"/>
        <c:crosses val="autoZero"/>
        <c:auto val="1"/>
        <c:lblAlgn val="ctr"/>
        <c:lblOffset val="100"/>
        <c:tickLblSkip val="1"/>
        <c:tickMarkSkip val="1"/>
        <c:noMultiLvlLbl val="0"/>
      </c:catAx>
      <c:valAx>
        <c:axId val="10097723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738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7.98</c:v>
                </c:pt>
                <c:pt idx="1">
                  <c:v>9.39</c:v>
                </c:pt>
                <c:pt idx="2">
                  <c:v>6.73</c:v>
                </c:pt>
                <c:pt idx="3">
                  <c:v>10.93</c:v>
                </c:pt>
                <c:pt idx="4">
                  <c:v>9.09</c:v>
                </c:pt>
              </c:numCache>
            </c:numRef>
          </c:val>
          <c:extLst xmlns:c16r2="http://schemas.microsoft.com/office/drawing/2015/06/chart">
            <c:ext xmlns:c16="http://schemas.microsoft.com/office/drawing/2014/chart" uri="{C3380CC4-5D6E-409C-BE32-E72D297353CC}">
              <c16:uniqueId val="{00000000-6697-4E1D-A4C8-F628146903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44.43</c:v>
                </c:pt>
                <c:pt idx="1">
                  <c:v>55.12</c:v>
                </c:pt>
                <c:pt idx="2">
                  <c:v>64.040000000000006</c:v>
                </c:pt>
                <c:pt idx="3">
                  <c:v>75</c:v>
                </c:pt>
                <c:pt idx="4">
                  <c:v>67.11</c:v>
                </c:pt>
              </c:numCache>
            </c:numRef>
          </c:val>
          <c:extLst xmlns:c16r2="http://schemas.microsoft.com/office/drawing/2015/06/chart">
            <c:ext xmlns:c16="http://schemas.microsoft.com/office/drawing/2014/chart" uri="{C3380CC4-5D6E-409C-BE32-E72D297353CC}">
              <c16:uniqueId val="{00000001-6697-4E1D-A4C8-F6281469033F}"/>
            </c:ext>
          </c:extLst>
        </c:ser>
        <c:dLbls>
          <c:showLegendKey val="0"/>
          <c:showVal val="0"/>
          <c:showCatName val="0"/>
          <c:showSerName val="0"/>
          <c:showPercent val="0"/>
          <c:showBubbleSize val="0"/>
        </c:dLbls>
        <c:gapWidth val="250"/>
        <c:overlap val="100"/>
        <c:axId val="943804696"/>
        <c:axId val="94380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5.13</c:v>
                </c:pt>
                <c:pt idx="1">
                  <c:v>5.27</c:v>
                </c:pt>
                <c:pt idx="2">
                  <c:v>0.81</c:v>
                </c:pt>
                <c:pt idx="3">
                  <c:v>3.93</c:v>
                </c:pt>
                <c:pt idx="4">
                  <c:v>-20.010000000000002</c:v>
                </c:pt>
              </c:numCache>
            </c:numRef>
          </c:val>
          <c:smooth val="0"/>
          <c:extLst xmlns:c16r2="http://schemas.microsoft.com/office/drawing/2015/06/chart">
            <c:ext xmlns:c16="http://schemas.microsoft.com/office/drawing/2014/chart" uri="{C3380CC4-5D6E-409C-BE32-E72D297353CC}">
              <c16:uniqueId val="{00000002-6697-4E1D-A4C8-F6281469033F}"/>
            </c:ext>
          </c:extLst>
        </c:ser>
        <c:dLbls>
          <c:showLegendKey val="0"/>
          <c:showVal val="0"/>
          <c:showCatName val="0"/>
          <c:showSerName val="0"/>
          <c:showPercent val="0"/>
          <c:showBubbleSize val="0"/>
        </c:dLbls>
        <c:marker val="1"/>
        <c:smooth val="0"/>
        <c:axId val="943804696"/>
        <c:axId val="943803520"/>
      </c:lineChart>
      <c:catAx>
        <c:axId val="94380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803520"/>
        <c:crosses val="autoZero"/>
        <c:auto val="1"/>
        <c:lblAlgn val="ctr"/>
        <c:lblOffset val="100"/>
        <c:tickLblSkip val="1"/>
        <c:tickMarkSkip val="1"/>
        <c:noMultiLvlLbl val="0"/>
      </c:catAx>
      <c:valAx>
        <c:axId val="94380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804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0.4</c:v>
                </c:pt>
                <c:pt idx="4">
                  <c:v>#N/A</c:v>
                </c:pt>
                <c:pt idx="5">
                  <c:v>0.57999999999999996</c:v>
                </c:pt>
                <c:pt idx="6">
                  <c:v>#N/A</c:v>
                </c:pt>
                <c:pt idx="7">
                  <c:v>0.37</c:v>
                </c:pt>
                <c:pt idx="8">
                  <c:v>#N/A</c:v>
                </c:pt>
                <c:pt idx="9">
                  <c:v>0.28000000000000003</c:v>
                </c:pt>
              </c:numCache>
            </c:numRef>
          </c:val>
          <c:extLst xmlns:c16r2="http://schemas.microsoft.com/office/drawing/2015/06/chart">
            <c:ext xmlns:c16="http://schemas.microsoft.com/office/drawing/2014/chart" uri="{C3380CC4-5D6E-409C-BE32-E72D297353CC}">
              <c16:uniqueId val="{00000000-4221-4CD8-BA9B-3A18CACAE6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21-4CD8-BA9B-3A18CACAE684}"/>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0.09</c:v>
                </c:pt>
                <c:pt idx="4">
                  <c:v>#N/A</c:v>
                </c:pt>
                <c:pt idx="5">
                  <c:v>0.1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2-4221-4CD8-BA9B-3A18CACAE684}"/>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0.09</c:v>
                </c:pt>
                <c:pt idx="4">
                  <c:v>#N/A</c:v>
                </c:pt>
                <c:pt idx="5">
                  <c:v>0.14000000000000001</c:v>
                </c:pt>
                <c:pt idx="6">
                  <c:v>#N/A</c:v>
                </c:pt>
                <c:pt idx="7">
                  <c:v>0.28000000000000003</c:v>
                </c:pt>
                <c:pt idx="8">
                  <c:v>#N/A</c:v>
                </c:pt>
                <c:pt idx="9">
                  <c:v>0.18</c:v>
                </c:pt>
              </c:numCache>
            </c:numRef>
          </c:val>
          <c:extLst xmlns:c16r2="http://schemas.microsoft.com/office/drawing/2015/06/chart">
            <c:ext xmlns:c16="http://schemas.microsoft.com/office/drawing/2014/chart" uri="{C3380CC4-5D6E-409C-BE32-E72D297353CC}">
              <c16:uniqueId val="{00000003-4221-4CD8-BA9B-3A18CACAE68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0.22</c:v>
                </c:pt>
                <c:pt idx="2">
                  <c:v>#N/A</c:v>
                </c:pt>
                <c:pt idx="3">
                  <c:v>0.39</c:v>
                </c:pt>
                <c:pt idx="4">
                  <c:v>#N/A</c:v>
                </c:pt>
                <c:pt idx="5">
                  <c:v>0.4</c:v>
                </c:pt>
                <c:pt idx="6">
                  <c:v>#N/A</c:v>
                </c:pt>
                <c:pt idx="7">
                  <c:v>0.46</c:v>
                </c:pt>
                <c:pt idx="8">
                  <c:v>#N/A</c:v>
                </c:pt>
                <c:pt idx="9">
                  <c:v>0.27</c:v>
                </c:pt>
              </c:numCache>
            </c:numRef>
          </c:val>
          <c:extLst xmlns:c16r2="http://schemas.microsoft.com/office/drawing/2015/06/chart">
            <c:ext xmlns:c16="http://schemas.microsoft.com/office/drawing/2014/chart" uri="{C3380CC4-5D6E-409C-BE32-E72D297353CC}">
              <c16:uniqueId val="{00000004-4221-4CD8-BA9B-3A18CACAE684}"/>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0.28000000000000003</c:v>
                </c:pt>
                <c:pt idx="8">
                  <c:v>#N/A</c:v>
                </c:pt>
                <c:pt idx="9">
                  <c:v>0.72</c:v>
                </c:pt>
              </c:numCache>
            </c:numRef>
          </c:val>
          <c:extLst xmlns:c16r2="http://schemas.microsoft.com/office/drawing/2015/06/chart">
            <c:ext xmlns:c16="http://schemas.microsoft.com/office/drawing/2014/chart" uri="{C3380CC4-5D6E-409C-BE32-E72D297353CC}">
              <c16:uniqueId val="{00000005-4221-4CD8-BA9B-3A18CACAE68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2.21</c:v>
                </c:pt>
                <c:pt idx="2">
                  <c:v>#N/A</c:v>
                </c:pt>
                <c:pt idx="3">
                  <c:v>2.1800000000000002</c:v>
                </c:pt>
                <c:pt idx="4">
                  <c:v>#N/A</c:v>
                </c:pt>
                <c:pt idx="5">
                  <c:v>2.25</c:v>
                </c:pt>
                <c:pt idx="6">
                  <c:v>#N/A</c:v>
                </c:pt>
                <c:pt idx="7">
                  <c:v>1.55</c:v>
                </c:pt>
                <c:pt idx="8">
                  <c:v>#N/A</c:v>
                </c:pt>
                <c:pt idx="9">
                  <c:v>2.94</c:v>
                </c:pt>
              </c:numCache>
            </c:numRef>
          </c:val>
          <c:extLst xmlns:c16r2="http://schemas.microsoft.com/office/drawing/2015/06/chart">
            <c:ext xmlns:c16="http://schemas.microsoft.com/office/drawing/2014/chart" uri="{C3380CC4-5D6E-409C-BE32-E72D297353CC}">
              <c16:uniqueId val="{00000006-4221-4CD8-BA9B-3A18CACAE684}"/>
            </c:ext>
          </c:extLst>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5.25</c:v>
                </c:pt>
                <c:pt idx="2">
                  <c:v>#N/A</c:v>
                </c:pt>
                <c:pt idx="3">
                  <c:v>5.71</c:v>
                </c:pt>
                <c:pt idx="4">
                  <c:v>#N/A</c:v>
                </c:pt>
                <c:pt idx="5">
                  <c:v>5.69</c:v>
                </c:pt>
                <c:pt idx="6">
                  <c:v>#N/A</c:v>
                </c:pt>
                <c:pt idx="7">
                  <c:v>6.01</c:v>
                </c:pt>
                <c:pt idx="8">
                  <c:v>#N/A</c:v>
                </c:pt>
                <c:pt idx="9">
                  <c:v>5.89</c:v>
                </c:pt>
              </c:numCache>
            </c:numRef>
          </c:val>
          <c:extLst xmlns:c16r2="http://schemas.microsoft.com/office/drawing/2015/06/chart">
            <c:ext xmlns:c16="http://schemas.microsoft.com/office/drawing/2014/chart" uri="{C3380CC4-5D6E-409C-BE32-E72D297353CC}">
              <c16:uniqueId val="{00000007-4221-4CD8-BA9B-3A18CACAE6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7.92</c:v>
                </c:pt>
                <c:pt idx="2">
                  <c:v>#N/A</c:v>
                </c:pt>
                <c:pt idx="3">
                  <c:v>9.3000000000000007</c:v>
                </c:pt>
                <c:pt idx="4">
                  <c:v>#N/A</c:v>
                </c:pt>
                <c:pt idx="5">
                  <c:v>6.71</c:v>
                </c:pt>
                <c:pt idx="6">
                  <c:v>#N/A</c:v>
                </c:pt>
                <c:pt idx="7">
                  <c:v>10.91</c:v>
                </c:pt>
                <c:pt idx="8">
                  <c:v>#N/A</c:v>
                </c:pt>
                <c:pt idx="9">
                  <c:v>9.06</c:v>
                </c:pt>
              </c:numCache>
            </c:numRef>
          </c:val>
          <c:extLst xmlns:c16r2="http://schemas.microsoft.com/office/drawing/2015/06/chart">
            <c:ext xmlns:c16="http://schemas.microsoft.com/office/drawing/2014/chart" uri="{C3380CC4-5D6E-409C-BE32-E72D297353CC}">
              <c16:uniqueId val="{00000008-4221-4CD8-BA9B-3A18CACAE68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11.81</c:v>
                </c:pt>
                <c:pt idx="2">
                  <c:v>#N/A</c:v>
                </c:pt>
                <c:pt idx="3">
                  <c:v>12.11</c:v>
                </c:pt>
                <c:pt idx="4">
                  <c:v>#N/A</c:v>
                </c:pt>
                <c:pt idx="5">
                  <c:v>11.91</c:v>
                </c:pt>
                <c:pt idx="6">
                  <c:v>#N/A</c:v>
                </c:pt>
                <c:pt idx="7">
                  <c:v>10.77</c:v>
                </c:pt>
                <c:pt idx="8">
                  <c:v>#N/A</c:v>
                </c:pt>
                <c:pt idx="9">
                  <c:v>10.98</c:v>
                </c:pt>
              </c:numCache>
            </c:numRef>
          </c:val>
          <c:extLst xmlns:c16r2="http://schemas.microsoft.com/office/drawing/2015/06/chart">
            <c:ext xmlns:c16="http://schemas.microsoft.com/office/drawing/2014/chart" uri="{C3380CC4-5D6E-409C-BE32-E72D297353CC}">
              <c16:uniqueId val="{00000009-4221-4CD8-BA9B-3A18CACAE684}"/>
            </c:ext>
          </c:extLst>
        </c:ser>
        <c:dLbls>
          <c:showLegendKey val="0"/>
          <c:showVal val="0"/>
          <c:showCatName val="0"/>
          <c:showSerName val="0"/>
          <c:showPercent val="0"/>
          <c:showBubbleSize val="0"/>
        </c:dLbls>
        <c:gapWidth val="150"/>
        <c:overlap val="100"/>
        <c:axId val="943803128"/>
        <c:axId val="943804304"/>
      </c:barChart>
      <c:catAx>
        <c:axId val="94380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804304"/>
        <c:crosses val="autoZero"/>
        <c:auto val="1"/>
        <c:lblAlgn val="ctr"/>
        <c:lblOffset val="100"/>
        <c:tickLblSkip val="1"/>
        <c:tickMarkSkip val="1"/>
        <c:noMultiLvlLbl val="0"/>
      </c:catAx>
      <c:valAx>
        <c:axId val="94380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803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1332</c:v>
                </c:pt>
                <c:pt idx="5">
                  <c:v>1276</c:v>
                </c:pt>
                <c:pt idx="8">
                  <c:v>1245</c:v>
                </c:pt>
                <c:pt idx="11">
                  <c:v>1136</c:v>
                </c:pt>
                <c:pt idx="14">
                  <c:v>1150</c:v>
                </c:pt>
              </c:numCache>
            </c:numRef>
          </c:val>
          <c:extLst xmlns:c16r2="http://schemas.microsoft.com/office/drawing/2015/06/chart">
            <c:ext xmlns:c16="http://schemas.microsoft.com/office/drawing/2014/chart" uri="{C3380CC4-5D6E-409C-BE32-E72D297353CC}">
              <c16:uniqueId val="{00000000-1430-4D1D-A006-716C811837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430-4D1D-A006-716C811837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c:v>
                </c:pt>
                <c:pt idx="3">
                  <c:v>18</c:v>
                </c:pt>
                <c:pt idx="6">
                  <c:v>18</c:v>
                </c:pt>
                <c:pt idx="9">
                  <c:v>20</c:v>
                </c:pt>
                <c:pt idx="12">
                  <c:v>17</c:v>
                </c:pt>
              </c:numCache>
            </c:numRef>
          </c:val>
          <c:extLst xmlns:c16r2="http://schemas.microsoft.com/office/drawing/2015/06/chart">
            <c:ext xmlns:c16="http://schemas.microsoft.com/office/drawing/2014/chart" uri="{C3380CC4-5D6E-409C-BE32-E72D297353CC}">
              <c16:uniqueId val="{00000002-1430-4D1D-A006-716C811837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430-4D1D-A006-716C811837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663</c:v>
                </c:pt>
                <c:pt idx="3">
                  <c:v>650</c:v>
                </c:pt>
                <c:pt idx="6">
                  <c:v>619</c:v>
                </c:pt>
                <c:pt idx="9">
                  <c:v>591</c:v>
                </c:pt>
                <c:pt idx="12">
                  <c:v>632</c:v>
                </c:pt>
              </c:numCache>
            </c:numRef>
          </c:val>
          <c:extLst xmlns:c16r2="http://schemas.microsoft.com/office/drawing/2015/06/chart">
            <c:ext xmlns:c16="http://schemas.microsoft.com/office/drawing/2014/chart" uri="{C3380CC4-5D6E-409C-BE32-E72D297353CC}">
              <c16:uniqueId val="{00000004-1430-4D1D-A006-716C811837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430-4D1D-A006-716C811837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430-4D1D-A006-716C811837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1343</c:v>
                </c:pt>
                <c:pt idx="3">
                  <c:v>1258</c:v>
                </c:pt>
                <c:pt idx="6">
                  <c:v>1170</c:v>
                </c:pt>
                <c:pt idx="9">
                  <c:v>1050</c:v>
                </c:pt>
                <c:pt idx="12">
                  <c:v>1087</c:v>
                </c:pt>
              </c:numCache>
            </c:numRef>
          </c:val>
          <c:extLst xmlns:c16r2="http://schemas.microsoft.com/office/drawing/2015/06/chart">
            <c:ext xmlns:c16="http://schemas.microsoft.com/office/drawing/2014/chart" uri="{C3380CC4-5D6E-409C-BE32-E72D297353CC}">
              <c16:uniqueId val="{00000007-1430-4D1D-A006-716C81183782}"/>
            </c:ext>
          </c:extLst>
        </c:ser>
        <c:dLbls>
          <c:showLegendKey val="0"/>
          <c:showVal val="0"/>
          <c:showCatName val="0"/>
          <c:showSerName val="0"/>
          <c:showPercent val="0"/>
          <c:showBubbleSize val="0"/>
        </c:dLbls>
        <c:gapWidth val="100"/>
        <c:overlap val="100"/>
        <c:axId val="943802344"/>
        <c:axId val="943803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692</c:v>
                </c:pt>
                <c:pt idx="2">
                  <c:v>#N/A</c:v>
                </c:pt>
                <c:pt idx="3">
                  <c:v>#N/A</c:v>
                </c:pt>
                <c:pt idx="4">
                  <c:v>650</c:v>
                </c:pt>
                <c:pt idx="5">
                  <c:v>#N/A</c:v>
                </c:pt>
                <c:pt idx="6">
                  <c:v>#N/A</c:v>
                </c:pt>
                <c:pt idx="7">
                  <c:v>562</c:v>
                </c:pt>
                <c:pt idx="8">
                  <c:v>#N/A</c:v>
                </c:pt>
                <c:pt idx="9">
                  <c:v>#N/A</c:v>
                </c:pt>
                <c:pt idx="10">
                  <c:v>525</c:v>
                </c:pt>
                <c:pt idx="11">
                  <c:v>#N/A</c:v>
                </c:pt>
                <c:pt idx="12">
                  <c:v>#N/A</c:v>
                </c:pt>
                <c:pt idx="13">
                  <c:v>586</c:v>
                </c:pt>
                <c:pt idx="14">
                  <c:v>#N/A</c:v>
                </c:pt>
              </c:numCache>
            </c:numRef>
          </c:val>
          <c:smooth val="0"/>
          <c:extLst xmlns:c16r2="http://schemas.microsoft.com/office/drawing/2015/06/chart">
            <c:ext xmlns:c16="http://schemas.microsoft.com/office/drawing/2014/chart" uri="{C3380CC4-5D6E-409C-BE32-E72D297353CC}">
              <c16:uniqueId val="{00000008-1430-4D1D-A006-716C81183782}"/>
            </c:ext>
          </c:extLst>
        </c:ser>
        <c:dLbls>
          <c:showLegendKey val="0"/>
          <c:showVal val="0"/>
          <c:showCatName val="0"/>
          <c:showSerName val="0"/>
          <c:showPercent val="0"/>
          <c:showBubbleSize val="0"/>
        </c:dLbls>
        <c:marker val="1"/>
        <c:smooth val="0"/>
        <c:axId val="943802344"/>
        <c:axId val="943803912"/>
      </c:lineChart>
      <c:catAx>
        <c:axId val="94380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803912"/>
        <c:crosses val="autoZero"/>
        <c:auto val="1"/>
        <c:lblAlgn val="ctr"/>
        <c:lblOffset val="100"/>
        <c:tickLblSkip val="1"/>
        <c:tickMarkSkip val="1"/>
        <c:noMultiLvlLbl val="0"/>
      </c:catAx>
      <c:valAx>
        <c:axId val="943803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80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10804</c:v>
                </c:pt>
                <c:pt idx="5">
                  <c:v>10516</c:v>
                </c:pt>
                <c:pt idx="8">
                  <c:v>9954</c:v>
                </c:pt>
                <c:pt idx="11">
                  <c:v>9663</c:v>
                </c:pt>
                <c:pt idx="14">
                  <c:v>9234</c:v>
                </c:pt>
              </c:numCache>
            </c:numRef>
          </c:val>
          <c:extLst xmlns:c16r2="http://schemas.microsoft.com/office/drawing/2015/06/chart">
            <c:ext xmlns:c16="http://schemas.microsoft.com/office/drawing/2014/chart" uri="{C3380CC4-5D6E-409C-BE32-E72D297353CC}">
              <c16:uniqueId val="{00000000-A686-4750-8A93-62902FF407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392</c:v>
                </c:pt>
                <c:pt idx="5">
                  <c:v>312</c:v>
                </c:pt>
                <c:pt idx="8">
                  <c:v>285</c:v>
                </c:pt>
                <c:pt idx="11">
                  <c:v>220</c:v>
                </c:pt>
                <c:pt idx="14">
                  <c:v>174</c:v>
                </c:pt>
              </c:numCache>
            </c:numRef>
          </c:val>
          <c:extLst xmlns:c16r2="http://schemas.microsoft.com/office/drawing/2015/06/chart">
            <c:ext xmlns:c16="http://schemas.microsoft.com/office/drawing/2014/chart" uri="{C3380CC4-5D6E-409C-BE32-E72D297353CC}">
              <c16:uniqueId val="{00000001-A686-4750-8A93-62902FF407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5032</c:v>
                </c:pt>
                <c:pt idx="5">
                  <c:v>5514</c:v>
                </c:pt>
                <c:pt idx="8">
                  <c:v>6166</c:v>
                </c:pt>
                <c:pt idx="11">
                  <c:v>6412</c:v>
                </c:pt>
                <c:pt idx="14">
                  <c:v>6931</c:v>
                </c:pt>
              </c:numCache>
            </c:numRef>
          </c:val>
          <c:extLst xmlns:c16r2="http://schemas.microsoft.com/office/drawing/2015/06/chart">
            <c:ext xmlns:c16="http://schemas.microsoft.com/office/drawing/2014/chart" uri="{C3380CC4-5D6E-409C-BE32-E72D297353CC}">
              <c16:uniqueId val="{00000002-A686-4750-8A93-62902FF407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686-4750-8A93-62902FF407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686-4750-8A93-62902FF407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86-4750-8A93-62902FF407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1573</c:v>
                </c:pt>
                <c:pt idx="3">
                  <c:v>1506</c:v>
                </c:pt>
                <c:pt idx="6">
                  <c:v>1362</c:v>
                </c:pt>
                <c:pt idx="9">
                  <c:v>1346</c:v>
                </c:pt>
                <c:pt idx="12">
                  <c:v>1365</c:v>
                </c:pt>
              </c:numCache>
            </c:numRef>
          </c:val>
          <c:extLst xmlns:c16r2="http://schemas.microsoft.com/office/drawing/2015/06/chart">
            <c:ext xmlns:c16="http://schemas.microsoft.com/office/drawing/2014/chart" uri="{C3380CC4-5D6E-409C-BE32-E72D297353CC}">
              <c16:uniqueId val="{00000006-A686-4750-8A93-62902FF407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686-4750-8A93-62902FF407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7139</c:v>
                </c:pt>
                <c:pt idx="3">
                  <c:v>6701</c:v>
                </c:pt>
                <c:pt idx="6">
                  <c:v>6243</c:v>
                </c:pt>
                <c:pt idx="9">
                  <c:v>5745</c:v>
                </c:pt>
                <c:pt idx="12">
                  <c:v>5175</c:v>
                </c:pt>
              </c:numCache>
            </c:numRef>
          </c:val>
          <c:extLst xmlns:c16r2="http://schemas.microsoft.com/office/drawing/2015/06/chart">
            <c:ext xmlns:c16="http://schemas.microsoft.com/office/drawing/2014/chart" uri="{C3380CC4-5D6E-409C-BE32-E72D297353CC}">
              <c16:uniqueId val="{00000008-A686-4750-8A93-62902FF407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183</c:v>
                </c:pt>
                <c:pt idx="3">
                  <c:v>164</c:v>
                </c:pt>
                <c:pt idx="6">
                  <c:v>147</c:v>
                </c:pt>
                <c:pt idx="9">
                  <c:v>126</c:v>
                </c:pt>
                <c:pt idx="12">
                  <c:v>110</c:v>
                </c:pt>
              </c:numCache>
            </c:numRef>
          </c:val>
          <c:extLst xmlns:c16r2="http://schemas.microsoft.com/office/drawing/2015/06/chart">
            <c:ext xmlns:c16="http://schemas.microsoft.com/office/drawing/2014/chart" uri="{C3380CC4-5D6E-409C-BE32-E72D297353CC}">
              <c16:uniqueId val="{00000009-A686-4750-8A93-62902FF407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9917</c:v>
                </c:pt>
                <c:pt idx="3">
                  <c:v>9443</c:v>
                </c:pt>
                <c:pt idx="6">
                  <c:v>9103</c:v>
                </c:pt>
                <c:pt idx="9">
                  <c:v>8795</c:v>
                </c:pt>
                <c:pt idx="12">
                  <c:v>8570</c:v>
                </c:pt>
              </c:numCache>
            </c:numRef>
          </c:val>
          <c:extLst xmlns:c16r2="http://schemas.microsoft.com/office/drawing/2015/06/chart">
            <c:ext xmlns:c16="http://schemas.microsoft.com/office/drawing/2014/chart" uri="{C3380CC4-5D6E-409C-BE32-E72D297353CC}">
              <c16:uniqueId val="{0000000A-A686-4750-8A93-62902FF407C6}"/>
            </c:ext>
          </c:extLst>
        </c:ser>
        <c:dLbls>
          <c:showLegendKey val="0"/>
          <c:showVal val="0"/>
          <c:showCatName val="0"/>
          <c:showSerName val="0"/>
          <c:showPercent val="0"/>
          <c:showBubbleSize val="0"/>
        </c:dLbls>
        <c:gapWidth val="100"/>
        <c:overlap val="100"/>
        <c:axId val="943805480"/>
        <c:axId val="943807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2583</c:v>
                </c:pt>
                <c:pt idx="2">
                  <c:v>#N/A</c:v>
                </c:pt>
                <c:pt idx="3">
                  <c:v>#N/A</c:v>
                </c:pt>
                <c:pt idx="4">
                  <c:v>1473</c:v>
                </c:pt>
                <c:pt idx="5">
                  <c:v>#N/A</c:v>
                </c:pt>
                <c:pt idx="6">
                  <c:v>#N/A</c:v>
                </c:pt>
                <c:pt idx="7">
                  <c:v>449</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686-4750-8A93-62902FF407C6}"/>
            </c:ext>
          </c:extLst>
        </c:ser>
        <c:dLbls>
          <c:showLegendKey val="0"/>
          <c:showVal val="0"/>
          <c:showCatName val="0"/>
          <c:showSerName val="0"/>
          <c:showPercent val="0"/>
          <c:showBubbleSize val="0"/>
        </c:dLbls>
        <c:marker val="1"/>
        <c:smooth val="0"/>
        <c:axId val="943805480"/>
        <c:axId val="943807832"/>
      </c:lineChart>
      <c:catAx>
        <c:axId val="94380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3807832"/>
        <c:crosses val="autoZero"/>
        <c:auto val="1"/>
        <c:lblAlgn val="ctr"/>
        <c:lblOffset val="100"/>
        <c:tickLblSkip val="1"/>
        <c:tickMarkSkip val="1"/>
        <c:noMultiLvlLbl val="0"/>
      </c:catAx>
      <c:valAx>
        <c:axId val="943807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80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4203</c:v>
                </c:pt>
                <c:pt idx="1">
                  <c:v>4578</c:v>
                </c:pt>
                <c:pt idx="2">
                  <c:v>3896</c:v>
                </c:pt>
              </c:numCache>
            </c:numRef>
          </c:val>
          <c:extLst xmlns:c16r2="http://schemas.microsoft.com/office/drawing/2015/06/chart">
            <c:ext xmlns:c16="http://schemas.microsoft.com/office/drawing/2014/chart" uri="{C3380CC4-5D6E-409C-BE32-E72D297353CC}">
              <c16:uniqueId val="{00000000-6BB8-4E18-A8B5-4CDFA6EDA3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196</c:v>
                </c:pt>
                <c:pt idx="1">
                  <c:v>196</c:v>
                </c:pt>
                <c:pt idx="2">
                  <c:v>197</c:v>
                </c:pt>
              </c:numCache>
            </c:numRef>
          </c:val>
          <c:extLst xmlns:c16r2="http://schemas.microsoft.com/office/drawing/2015/06/chart">
            <c:ext xmlns:c16="http://schemas.microsoft.com/office/drawing/2014/chart" uri="{C3380CC4-5D6E-409C-BE32-E72D297353CC}">
              <c16:uniqueId val="{00000001-6BB8-4E18-A8B5-4CDFA6EDA3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2332</c:v>
                </c:pt>
                <c:pt idx="1">
                  <c:v>2188</c:v>
                </c:pt>
                <c:pt idx="2">
                  <c:v>2711</c:v>
                </c:pt>
              </c:numCache>
            </c:numRef>
          </c:val>
          <c:extLst xmlns:c16r2="http://schemas.microsoft.com/office/drawing/2015/06/chart">
            <c:ext xmlns:c16="http://schemas.microsoft.com/office/drawing/2014/chart" uri="{C3380CC4-5D6E-409C-BE32-E72D297353CC}">
              <c16:uniqueId val="{00000002-6BB8-4E18-A8B5-4CDFA6EDA317}"/>
            </c:ext>
          </c:extLst>
        </c:ser>
        <c:dLbls>
          <c:showLegendKey val="0"/>
          <c:showVal val="0"/>
          <c:showCatName val="0"/>
          <c:showSerName val="0"/>
          <c:showPercent val="0"/>
          <c:showBubbleSize val="0"/>
        </c:dLbls>
        <c:gapWidth val="120"/>
        <c:overlap val="100"/>
        <c:axId val="943801952"/>
        <c:axId val="943802736"/>
      </c:barChart>
      <c:catAx>
        <c:axId val="9438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43802736"/>
        <c:crosses val="autoZero"/>
        <c:auto val="1"/>
        <c:lblAlgn val="ctr"/>
        <c:lblOffset val="100"/>
        <c:tickLblSkip val="1"/>
        <c:tickMarkSkip val="1"/>
        <c:noMultiLvlLbl val="0"/>
      </c:catAx>
      <c:valAx>
        <c:axId val="943802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4380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実質公債費比率は、前年度比</a:t>
          </a:r>
          <a:r>
            <a:rPr kumimoji="1" lang="en-US" altLang="ja-JP" sz="1200">
              <a:solidFill>
                <a:schemeClr val="tx1"/>
              </a:solidFill>
              <a:latin typeface="ＭＳ ゴシック" pitchFamily="49" charset="-128"/>
              <a:ea typeface="ＭＳ ゴシック" pitchFamily="49" charset="-128"/>
            </a:rPr>
            <a:t>0.2</a:t>
          </a:r>
          <a:r>
            <a:rPr kumimoji="1" lang="ja-JP" altLang="en-US" sz="1200">
              <a:solidFill>
                <a:schemeClr val="tx1"/>
              </a:solidFill>
              <a:latin typeface="ＭＳ ゴシック" pitchFamily="49" charset="-128"/>
              <a:ea typeface="ＭＳ ゴシック" pitchFamily="49" charset="-128"/>
            </a:rPr>
            <a:t>ポイント増の</a:t>
          </a:r>
          <a:r>
            <a:rPr kumimoji="1" lang="en-US" altLang="ja-JP" sz="1200">
              <a:solidFill>
                <a:schemeClr val="tx1"/>
              </a:solidFill>
              <a:latin typeface="ＭＳ ゴシック" pitchFamily="49" charset="-128"/>
              <a:ea typeface="ＭＳ ゴシック" pitchFamily="49" charset="-128"/>
            </a:rPr>
            <a:t>11.1</a:t>
          </a:r>
          <a:r>
            <a:rPr kumimoji="1" lang="ja-JP" altLang="en-US" sz="1200">
              <a:solidFill>
                <a:schemeClr val="tx1"/>
              </a:solidFill>
              <a:latin typeface="ＭＳ ゴシック" pitchFamily="49" charset="-128"/>
              <a:ea typeface="ＭＳ ゴシック" pitchFamily="49" charset="-128"/>
            </a:rPr>
            <a:t>ポイントとなった。増加となった要因は、普通会計における元利償還金が前年度より</a:t>
          </a:r>
          <a:r>
            <a:rPr kumimoji="1" lang="en-US" altLang="ja-JP" sz="1200">
              <a:solidFill>
                <a:schemeClr val="tx1"/>
              </a:solidFill>
              <a:latin typeface="ＭＳ ゴシック" pitchFamily="49" charset="-128"/>
              <a:ea typeface="ＭＳ ゴシック" pitchFamily="49" charset="-128"/>
            </a:rPr>
            <a:t>37,967</a:t>
          </a:r>
          <a:r>
            <a:rPr kumimoji="1" lang="ja-JP" altLang="en-US" sz="1200">
              <a:solidFill>
                <a:schemeClr val="tx1"/>
              </a:solidFill>
              <a:latin typeface="ＭＳ ゴシック" pitchFamily="49" charset="-128"/>
              <a:ea typeface="ＭＳ ゴシック" pitchFamily="49" charset="-128"/>
            </a:rPr>
            <a:t>千円の増となったこと、普通交付税が</a:t>
          </a:r>
          <a:r>
            <a:rPr kumimoji="1" lang="en-US" altLang="ja-JP" sz="1200">
              <a:solidFill>
                <a:schemeClr val="tx1"/>
              </a:solidFill>
              <a:latin typeface="ＭＳ ゴシック" pitchFamily="49" charset="-128"/>
              <a:ea typeface="ＭＳ ゴシック" pitchFamily="49" charset="-128"/>
            </a:rPr>
            <a:t>260,743</a:t>
          </a:r>
          <a:r>
            <a:rPr kumimoji="1" lang="ja-JP" altLang="en-US" sz="1200">
              <a:solidFill>
                <a:schemeClr val="tx1"/>
              </a:solidFill>
              <a:latin typeface="ＭＳ ゴシック" pitchFamily="49" charset="-128"/>
              <a:ea typeface="ＭＳ ゴシック" pitchFamily="49" charset="-128"/>
            </a:rPr>
            <a:t>千円の減となったことが大きい。</a:t>
          </a:r>
          <a:endParaRPr kumimoji="1" lang="en-US" altLang="ja-JP" sz="1200">
            <a:solidFill>
              <a:schemeClr val="tx1"/>
            </a:solidFill>
            <a:latin typeface="ＭＳ ゴシック" pitchFamily="49" charset="-128"/>
            <a:ea typeface="ＭＳ ゴシック" pitchFamily="49" charset="-128"/>
          </a:endParaRPr>
        </a:p>
        <a:p>
          <a:r>
            <a:rPr kumimoji="1" lang="en-US" altLang="ja-JP" sz="1200" baseline="0">
              <a:solidFill>
                <a:schemeClr val="tx1"/>
              </a:solidFill>
              <a:latin typeface="ＭＳ ゴシック" pitchFamily="49" charset="-128"/>
              <a:ea typeface="ＭＳ ゴシック" pitchFamily="49" charset="-128"/>
            </a:rPr>
            <a:t> </a:t>
          </a:r>
          <a:r>
            <a:rPr kumimoji="1" lang="ja-JP" altLang="en-US" sz="1200" baseline="0">
              <a:solidFill>
                <a:schemeClr val="tx1"/>
              </a:solidFill>
              <a:latin typeface="ＭＳ ゴシック" pitchFamily="49" charset="-128"/>
              <a:ea typeface="ＭＳ ゴシック" pitchFamily="49" charset="-128"/>
            </a:rPr>
            <a:t>増加しているものの、現状は</a:t>
          </a:r>
          <a:r>
            <a:rPr kumimoji="1" lang="ja-JP" altLang="en-US" sz="1200">
              <a:solidFill>
                <a:schemeClr val="tx1"/>
              </a:solidFill>
              <a:latin typeface="ＭＳ ゴシック" pitchFamily="49" charset="-128"/>
              <a:ea typeface="ＭＳ ゴシック" pitchFamily="49" charset="-128"/>
            </a:rPr>
            <a:t>公債費適正化計画に基づき普通建設事業に係る地方債発行の抑制効果が数値に反映されている状況であると言える。</a:t>
          </a:r>
        </a:p>
        <a:p>
          <a:r>
            <a:rPr kumimoji="1" lang="ja-JP" altLang="en-US" sz="1200">
              <a:solidFill>
                <a:schemeClr val="tx1"/>
              </a:solidFill>
              <a:latin typeface="ＭＳ ゴシック" pitchFamily="49" charset="-128"/>
              <a:ea typeface="ＭＳ ゴシック" pitchFamily="49" charset="-128"/>
            </a:rPr>
            <a:t>　今後は大型事業の償還が開始となり、地方債元利償還金が一時的に増額となるが、引き続き借入限度額を設けるなど抑制を継続し健全化に努める。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実質公債費比率と同様に、一般会計等に係る地方債の現在高が大きく減少しているのが主な要因となっている。この減少となる取り組みも実質公債費比率の構造で説明した内容と同様である。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また、節減に努め、財源不足に陥らないよう財源を捻出し、充当可能基金を増額してきたことも改善が図れた要因としては大きいものと考えられる。</a:t>
          </a:r>
        </a:p>
        <a:p>
          <a:r>
            <a:rPr kumimoji="1" lang="ja-JP" altLang="en-US" sz="1200">
              <a:solidFill>
                <a:schemeClr val="tx1"/>
              </a:solidFill>
              <a:latin typeface="ＭＳ ゴシック" pitchFamily="49" charset="-128"/>
              <a:ea typeface="ＭＳ ゴシック" pitchFamily="49" charset="-128"/>
            </a:rPr>
            <a:t>　今後は普通交付税の減少も確実であるため、充当可能基金については増加は見込めず、しばらくは緩やかに減少するものの将来的には悪化する恐れもあり注視が必要である。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愛媛県久万高原町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基金全体で、残高のピークがH28年度で、H29年度からは減少に転じている。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予算編成時の財源不足分がH29から生じ、その補填のために財政調整基金の繰り入れが必要となってきたことと、近年の自然災害の増加に伴う復旧費に基金を充てたためである。また、特定目的基金は国体開催、学校給食センター建築、消防施設整備、し尿処理施設延命化工事等の事業充当のため取り崩しを行っており、総額で減少してき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高齢化、過疎化により自主財源が乏しい上、町の主要財源の交付税が合併算定替えによる算定の終了と人口減少によって減収していくことから、厳しい財政状況が続くと見込まれ、基金による財源調整が必要となるため減少傾向が続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特定目的基金を再編し、目的に沿った基金活用を行う。また、積み立て財源が予算内で確保できれば積み立てを行い、必要な事業執行が今後も続けられるように備える。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町の事業執行に必要な特定目的基金が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年度現在２２基金ある。学校、福祉、農林、環境、防災などそれぞれの目的に沿った基金から、年間の予算に必要とする財源を繰り入れて活用している。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百万円となった要因は、えひめ国体準備基金（国体費用）△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百万円、消防基金（消防施設整備）△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百万円、環境保全基金（し尿処理施設延命化工事等）△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百万円の積み立て、学校教育施設整備基金の＋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百万円となった要因は、防災減災基金の創設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百万円（防災情報伝達システムや公共施設の耐震化、除却を目的に創設）、学校教育施設整備基金の積み立て＋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百万（学校給食センター建築）、環境保全基金の取り崩し△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百万円（し尿処理施設延命化工事等）、えひめ国体準備基金（国体費用）の取り崩し△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その他の基金は、事業内で収入があった場合及び運用利息を積み立て、事業執行時に取り崩しをしている。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年度末に特定目的基金の再編を行い、２２⇒１７に整理する。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今後の財政計画に沿った財源調整に活用するため各基金の取り崩し及び積み立て見通しを行い、計画的かつ適正な管理を行う。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また、目的が終了した基金は適宜廃止していく。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増加の要因は、歳計剰余金の積み立てと基金の預金利息によるものが大きい。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H29年度は、当初予算編成時の財源不足分の補填、台風5号・18号・21号・22号の災害復旧事業財源、防災減災基金の創設財源としての取り崩しを行った。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予算編成時の財源不足が年々顕著になっており、今後は財源調整のための取り崩し額が増加すると見込まれる。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額は10年前のH19年度と比較して約30億円程増加したが、これは、近年増加している災害への備えと、合併算定替え終了後の普通交付税の減少を見込み、財源不足に陥らないように積極的な積み立てを行っ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今後の積み立ては、歳計剰余金のみとなる見込みだが、運用を定期預金に頼らず債権運用の額を増やすなどして少しでも積み立て財源の確保を行っていく。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微増であるが、これは基金の預金利息による増加である。</a:t>
          </a:r>
          <a:endParaRPr lang="en-US"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現在繰上償還を予定しておらず、当面は積み立て、取り崩しともになく、現状維持の方針である。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人口減少や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を超える高齢化率に加え、基幹産業である農林業の低迷が依然として続き、財政基盤も弱く全国市町村平均や類似団体を大きく下回っている。歳出面では、職階の短縮、一般職</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いつまでも住み続けたい、住んでみたいまちづくり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を展開しつつ、財政改善実行プランに基づき健全化を図る必要がある。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3" name="直線コネクタ 72"/>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79" name="直線コネクタ 78"/>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3.7%</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87.3%</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普通交付税の減額によるもののほか、物件費や扶助費の増額が経常収支比率の上昇の主な原因として影響している。　普通交付税は、対前年比で</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千万円（△</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5.8</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％）減少し、物件費が</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9</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5.6</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％）、扶助費は</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％）の増額、投資及び出資金・貸付金が</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740.5</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％）減額となっている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　人口は減少するものの今後必要となるコストは一定の規模を維持し続けるものと予想され、また施設の老朽化が深刻であり、将来にわたってコストの削減が図られるよう、公共施設等総合管理計画に基づいて施設の適正化を図っていく必要がある。さらに、経常収支比率の算定を大きく左右する普通交付税の段階的削減が</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実施されており</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今後の普通交付税が確実に減少していくため、より一層歳出規模の適正化を進めていかなければならない。</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63</xdr:row>
      <xdr:rowOff>104648</xdr:rowOff>
    </xdr:to>
    <xdr:cxnSp macro="">
      <xdr:nvCxnSpPr>
        <xdr:cNvPr id="131" name="直線コネクタ 130"/>
        <xdr:cNvCxnSpPr/>
      </xdr:nvCxnSpPr>
      <xdr:spPr>
        <a:xfrm>
          <a:off x="4114800" y="1072743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97536</xdr:rowOff>
    </xdr:to>
    <xdr:cxnSp macro="">
      <xdr:nvCxnSpPr>
        <xdr:cNvPr id="134" name="直線コネクタ 133"/>
        <xdr:cNvCxnSpPr/>
      </xdr:nvCxnSpPr>
      <xdr:spPr>
        <a:xfrm>
          <a:off x="3225800" y="106116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63</xdr:row>
      <xdr:rowOff>22606</xdr:rowOff>
    </xdr:to>
    <xdr:cxnSp macro="">
      <xdr:nvCxnSpPr>
        <xdr:cNvPr id="137" name="直線コネクタ 136"/>
        <xdr:cNvCxnSpPr/>
      </xdr:nvCxnSpPr>
      <xdr:spPr>
        <a:xfrm flipV="1">
          <a:off x="2336800" y="106116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63</xdr:row>
      <xdr:rowOff>22606</xdr:rowOff>
    </xdr:to>
    <xdr:cxnSp macro="">
      <xdr:nvCxnSpPr>
        <xdr:cNvPr id="140" name="直線コネクタ 139"/>
        <xdr:cNvCxnSpPr/>
      </xdr:nvCxnSpPr>
      <xdr:spPr>
        <a:xfrm>
          <a:off x="1447800" y="107177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0" name="楕円 149"/>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1"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2" name="楕円 151"/>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3" name="テキスト ボックス 152"/>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4" name="楕円 153"/>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5" name="テキスト ボックス 154"/>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6" name="楕円 155"/>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7" name="テキスト ボックス 156"/>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8" name="楕円 157"/>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59" name="テキスト ボックス 158"/>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主に人件費が要因となり、全国平均や県平均と比較しても約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倍の決算額となっている。また昨年に引き続き、類似団体の中でも高い水準に位置している。</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主な要因としては、町村合併に伴い一部事務組合から引き継いだ消防本部や養護老人ホームやごみ処理施設等の運営を町独自で実施することとなったため、職員数が増加したことに伴う人件費や、その施設の維持管理費が増加したことなどが挙げられる。</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、過疎・少子高齢化等に伴う人口減少により、人口一人当たりの決算額数値を引き上げている。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98831</xdr:rowOff>
    </xdr:from>
    <xdr:to>
      <xdr:col>23</xdr:col>
      <xdr:colOff>133350</xdr:colOff>
      <xdr:row>85</xdr:row>
      <xdr:rowOff>169194</xdr:rowOff>
    </xdr:to>
    <xdr:cxnSp macro="">
      <xdr:nvCxnSpPr>
        <xdr:cNvPr id="196" name="直線コネクタ 195"/>
        <xdr:cNvCxnSpPr/>
      </xdr:nvCxnSpPr>
      <xdr:spPr>
        <a:xfrm>
          <a:off x="4114800" y="14672081"/>
          <a:ext cx="8382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52911</xdr:rowOff>
    </xdr:from>
    <xdr:to>
      <xdr:col>19</xdr:col>
      <xdr:colOff>133350</xdr:colOff>
      <xdr:row>85</xdr:row>
      <xdr:rowOff>98831</xdr:rowOff>
    </xdr:to>
    <xdr:cxnSp macro="">
      <xdr:nvCxnSpPr>
        <xdr:cNvPr id="199" name="直線コネクタ 198"/>
        <xdr:cNvCxnSpPr/>
      </xdr:nvCxnSpPr>
      <xdr:spPr>
        <a:xfrm>
          <a:off x="3225800" y="14626161"/>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52911</xdr:rowOff>
    </xdr:from>
    <xdr:to>
      <xdr:col>15</xdr:col>
      <xdr:colOff>82550</xdr:colOff>
      <xdr:row>85</xdr:row>
      <xdr:rowOff>63143</xdr:rowOff>
    </xdr:to>
    <xdr:cxnSp macro="">
      <xdr:nvCxnSpPr>
        <xdr:cNvPr id="202" name="直線コネクタ 201"/>
        <xdr:cNvCxnSpPr/>
      </xdr:nvCxnSpPr>
      <xdr:spPr>
        <a:xfrm flipV="1">
          <a:off x="2336800" y="14626161"/>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120475</xdr:rowOff>
    </xdr:from>
    <xdr:to>
      <xdr:col>11</xdr:col>
      <xdr:colOff>31750</xdr:colOff>
      <xdr:row>85</xdr:row>
      <xdr:rowOff>63143</xdr:rowOff>
    </xdr:to>
    <xdr:cxnSp macro="">
      <xdr:nvCxnSpPr>
        <xdr:cNvPr id="205" name="直線コネクタ 204"/>
        <xdr:cNvCxnSpPr/>
      </xdr:nvCxnSpPr>
      <xdr:spPr>
        <a:xfrm>
          <a:off x="1447800" y="14522275"/>
          <a:ext cx="889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118394</xdr:rowOff>
    </xdr:from>
    <xdr:to>
      <xdr:col>23</xdr:col>
      <xdr:colOff>184150</xdr:colOff>
      <xdr:row>86</xdr:row>
      <xdr:rowOff>48544</xdr:rowOff>
    </xdr:to>
    <xdr:sp macro="" textlink="">
      <xdr:nvSpPr>
        <xdr:cNvPr id="215" name="楕円 214"/>
        <xdr:cNvSpPr/>
      </xdr:nvSpPr>
      <xdr:spPr>
        <a:xfrm>
          <a:off x="4902200" y="146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90471</xdr:rowOff>
    </xdr:from>
    <xdr:ext cx="762000" cy="259045"/>
    <xdr:sp macro="" textlink="">
      <xdr:nvSpPr>
        <xdr:cNvPr id="216" name="人件費・物件費等の状況該当値テキスト"/>
        <xdr:cNvSpPr txBox="1"/>
      </xdr:nvSpPr>
      <xdr:spPr>
        <a:xfrm>
          <a:off x="5041900" y="1466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48031</xdr:rowOff>
    </xdr:from>
    <xdr:to>
      <xdr:col>19</xdr:col>
      <xdr:colOff>184150</xdr:colOff>
      <xdr:row>85</xdr:row>
      <xdr:rowOff>149631</xdr:rowOff>
    </xdr:to>
    <xdr:sp macro="" textlink="">
      <xdr:nvSpPr>
        <xdr:cNvPr id="217" name="楕円 216"/>
        <xdr:cNvSpPr/>
      </xdr:nvSpPr>
      <xdr:spPr>
        <a:xfrm>
          <a:off x="4064000" y="146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134408</xdr:rowOff>
    </xdr:from>
    <xdr:ext cx="736600" cy="259045"/>
    <xdr:sp macro="" textlink="">
      <xdr:nvSpPr>
        <xdr:cNvPr id="218" name="テキスト ボックス 217"/>
        <xdr:cNvSpPr txBox="1"/>
      </xdr:nvSpPr>
      <xdr:spPr>
        <a:xfrm>
          <a:off x="3733800" y="14707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2111</xdr:rowOff>
    </xdr:from>
    <xdr:to>
      <xdr:col>15</xdr:col>
      <xdr:colOff>133350</xdr:colOff>
      <xdr:row>85</xdr:row>
      <xdr:rowOff>103711</xdr:rowOff>
    </xdr:to>
    <xdr:sp macro="" textlink="">
      <xdr:nvSpPr>
        <xdr:cNvPr id="219" name="楕円 218"/>
        <xdr:cNvSpPr/>
      </xdr:nvSpPr>
      <xdr:spPr>
        <a:xfrm>
          <a:off x="3175000" y="145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88488</xdr:rowOff>
    </xdr:from>
    <xdr:ext cx="762000" cy="259045"/>
    <xdr:sp macro="" textlink="">
      <xdr:nvSpPr>
        <xdr:cNvPr id="220" name="テキスト ボックス 219"/>
        <xdr:cNvSpPr txBox="1"/>
      </xdr:nvSpPr>
      <xdr:spPr>
        <a:xfrm>
          <a:off x="2844800" y="146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12343</xdr:rowOff>
    </xdr:from>
    <xdr:to>
      <xdr:col>11</xdr:col>
      <xdr:colOff>82550</xdr:colOff>
      <xdr:row>85</xdr:row>
      <xdr:rowOff>113943</xdr:rowOff>
    </xdr:to>
    <xdr:sp macro="" textlink="">
      <xdr:nvSpPr>
        <xdr:cNvPr id="221" name="楕円 220"/>
        <xdr:cNvSpPr/>
      </xdr:nvSpPr>
      <xdr:spPr>
        <a:xfrm>
          <a:off x="2286000" y="145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98720</xdr:rowOff>
    </xdr:from>
    <xdr:ext cx="762000" cy="259045"/>
    <xdr:sp macro="" textlink="">
      <xdr:nvSpPr>
        <xdr:cNvPr id="222" name="テキスト ボックス 221"/>
        <xdr:cNvSpPr txBox="1"/>
      </xdr:nvSpPr>
      <xdr:spPr>
        <a:xfrm>
          <a:off x="1955800" y="1467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69675</xdr:rowOff>
    </xdr:from>
    <xdr:to>
      <xdr:col>7</xdr:col>
      <xdr:colOff>31750</xdr:colOff>
      <xdr:row>84</xdr:row>
      <xdr:rowOff>171275</xdr:rowOff>
    </xdr:to>
    <xdr:sp macro="" textlink="">
      <xdr:nvSpPr>
        <xdr:cNvPr id="223" name="楕円 222"/>
        <xdr:cNvSpPr/>
      </xdr:nvSpPr>
      <xdr:spPr>
        <a:xfrm>
          <a:off x="1397000" y="144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156052</xdr:rowOff>
    </xdr:from>
    <xdr:ext cx="762000" cy="259045"/>
    <xdr:sp macro="" textlink="">
      <xdr:nvSpPr>
        <xdr:cNvPr id="224" name="テキスト ボックス 223"/>
        <xdr:cNvSpPr txBox="1"/>
      </xdr:nvSpPr>
      <xdr:spPr>
        <a:xfrm>
          <a:off x="1066800" y="1455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年度より国の給与水準引き下げにより高水準となっていたが、国給与制限解除以降は低水準となった。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前年度と数値は変わらず、</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類似団体平均値より低い値</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なっている。今後も人事評価制度の運用により、給与水準の適正化に努める。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85089</xdr:rowOff>
    </xdr:from>
    <xdr:to>
      <xdr:col>81</xdr:col>
      <xdr:colOff>44450</xdr:colOff>
      <xdr:row>83</xdr:row>
      <xdr:rowOff>85089</xdr:rowOff>
    </xdr:to>
    <xdr:cxnSp macro="">
      <xdr:nvCxnSpPr>
        <xdr:cNvPr id="258" name="直線コネクタ 257"/>
        <xdr:cNvCxnSpPr/>
      </xdr:nvCxnSpPr>
      <xdr:spPr>
        <a:xfrm>
          <a:off x="16179800" y="14315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160020</xdr:rowOff>
    </xdr:from>
    <xdr:to>
      <xdr:col>77</xdr:col>
      <xdr:colOff>44450</xdr:colOff>
      <xdr:row>83</xdr:row>
      <xdr:rowOff>85089</xdr:rowOff>
    </xdr:to>
    <xdr:cxnSp macro="">
      <xdr:nvCxnSpPr>
        <xdr:cNvPr id="261" name="直線コネクタ 260"/>
        <xdr:cNvCxnSpPr/>
      </xdr:nvCxnSpPr>
      <xdr:spPr>
        <a:xfrm>
          <a:off x="15290800" y="142189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82</xdr:row>
      <xdr:rowOff>160020</xdr:rowOff>
    </xdr:to>
    <xdr:cxnSp macro="">
      <xdr:nvCxnSpPr>
        <xdr:cNvPr id="264" name="直線コネクタ 263"/>
        <xdr:cNvCxnSpPr/>
      </xdr:nvCxnSpPr>
      <xdr:spPr>
        <a:xfrm>
          <a:off x="14401800" y="142028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82</xdr:row>
      <xdr:rowOff>143934</xdr:rowOff>
    </xdr:to>
    <xdr:cxnSp macro="">
      <xdr:nvCxnSpPr>
        <xdr:cNvPr id="267" name="直線コネクタ 266"/>
        <xdr:cNvCxnSpPr/>
      </xdr:nvCxnSpPr>
      <xdr:spPr>
        <a:xfrm>
          <a:off x="13512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7" name="楕円 276"/>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8" name="給与水準   （国との比較）該当値テキスト"/>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9" name="楕円 278"/>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80" name="テキスト ボックス 279"/>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81" name="楕円 280"/>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82" name="テキスト ボックス 281"/>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3" name="楕円 282"/>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4" name="テキスト ボックス 283"/>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5" name="楕円 284"/>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6" name="テキスト ボックス 285"/>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月に町村合併、翌年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月の一部事務組合解散による職員受入があったことから、職員数については、相当数の増となっていたが、一般行政職員の採用凍結の実施、定年退職等により減少を重ねてきたところであるが、依然として全国平均・県平均との比較では突出して職員が多く、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人当たり職員数は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年連続で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類似団体の中では最も多</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く、</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28.82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県内最大面積の本町では、集落点在による行政効率が悪く、行政サービスの低下を招かないためにも多くの職員数が必要であるが、経常的固定経費の維持が財政硬直化の最大要因となることから</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事業規模に応じた定員適正化を今後においても進める必要がある。</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135763</xdr:rowOff>
    </xdr:from>
    <xdr:to>
      <xdr:col>81</xdr:col>
      <xdr:colOff>44450</xdr:colOff>
      <xdr:row>66</xdr:row>
      <xdr:rowOff>11367</xdr:rowOff>
    </xdr:to>
    <xdr:cxnSp macro="">
      <xdr:nvCxnSpPr>
        <xdr:cNvPr id="317" name="直線コネクタ 316"/>
        <xdr:cNvCxnSpPr/>
      </xdr:nvCxnSpPr>
      <xdr:spPr>
        <a:xfrm>
          <a:off x="16179800" y="11280013"/>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92329</xdr:rowOff>
    </xdr:from>
    <xdr:to>
      <xdr:col>77</xdr:col>
      <xdr:colOff>44450</xdr:colOff>
      <xdr:row>65</xdr:row>
      <xdr:rowOff>135763</xdr:rowOff>
    </xdr:to>
    <xdr:cxnSp macro="">
      <xdr:nvCxnSpPr>
        <xdr:cNvPr id="320" name="直線コネクタ 319"/>
        <xdr:cNvCxnSpPr/>
      </xdr:nvCxnSpPr>
      <xdr:spPr>
        <a:xfrm>
          <a:off x="15290800" y="1123657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60960</xdr:rowOff>
    </xdr:from>
    <xdr:to>
      <xdr:col>72</xdr:col>
      <xdr:colOff>203200</xdr:colOff>
      <xdr:row>65</xdr:row>
      <xdr:rowOff>92329</xdr:rowOff>
    </xdr:to>
    <xdr:cxnSp macro="">
      <xdr:nvCxnSpPr>
        <xdr:cNvPr id="323" name="直線コネクタ 322"/>
        <xdr:cNvCxnSpPr/>
      </xdr:nvCxnSpPr>
      <xdr:spPr>
        <a:xfrm>
          <a:off x="14401800" y="112052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60960</xdr:rowOff>
    </xdr:from>
    <xdr:to>
      <xdr:col>68</xdr:col>
      <xdr:colOff>152400</xdr:colOff>
      <xdr:row>65</xdr:row>
      <xdr:rowOff>108014</xdr:rowOff>
    </xdr:to>
    <xdr:cxnSp macro="">
      <xdr:nvCxnSpPr>
        <xdr:cNvPr id="326" name="直線コネクタ 325"/>
        <xdr:cNvCxnSpPr/>
      </xdr:nvCxnSpPr>
      <xdr:spPr>
        <a:xfrm flipV="1">
          <a:off x="13512800" y="11205210"/>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132017</xdr:rowOff>
    </xdr:from>
    <xdr:to>
      <xdr:col>81</xdr:col>
      <xdr:colOff>95250</xdr:colOff>
      <xdr:row>66</xdr:row>
      <xdr:rowOff>62167</xdr:rowOff>
    </xdr:to>
    <xdr:sp macro="" textlink="">
      <xdr:nvSpPr>
        <xdr:cNvPr id="336" name="楕円 335"/>
        <xdr:cNvSpPr/>
      </xdr:nvSpPr>
      <xdr:spPr>
        <a:xfrm>
          <a:off x="16967200" y="112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27894</xdr:rowOff>
    </xdr:from>
    <xdr:ext cx="762000" cy="259045"/>
    <xdr:sp macro="" textlink="">
      <xdr:nvSpPr>
        <xdr:cNvPr id="337" name="定員管理の状況該当値テキスト"/>
        <xdr:cNvSpPr txBox="1"/>
      </xdr:nvSpPr>
      <xdr:spPr>
        <a:xfrm>
          <a:off x="17106900" y="1117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84963</xdr:rowOff>
    </xdr:from>
    <xdr:to>
      <xdr:col>77</xdr:col>
      <xdr:colOff>95250</xdr:colOff>
      <xdr:row>66</xdr:row>
      <xdr:rowOff>15113</xdr:rowOff>
    </xdr:to>
    <xdr:sp macro="" textlink="">
      <xdr:nvSpPr>
        <xdr:cNvPr id="338" name="楕円 337"/>
        <xdr:cNvSpPr/>
      </xdr:nvSpPr>
      <xdr:spPr>
        <a:xfrm>
          <a:off x="16129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171340</xdr:rowOff>
    </xdr:from>
    <xdr:ext cx="736600" cy="259045"/>
    <xdr:sp macro="" textlink="">
      <xdr:nvSpPr>
        <xdr:cNvPr id="339" name="テキスト ボックス 338"/>
        <xdr:cNvSpPr txBox="1"/>
      </xdr:nvSpPr>
      <xdr:spPr>
        <a:xfrm>
          <a:off x="15798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41529</xdr:rowOff>
    </xdr:from>
    <xdr:to>
      <xdr:col>73</xdr:col>
      <xdr:colOff>44450</xdr:colOff>
      <xdr:row>65</xdr:row>
      <xdr:rowOff>143129</xdr:rowOff>
    </xdr:to>
    <xdr:sp macro="" textlink="">
      <xdr:nvSpPr>
        <xdr:cNvPr id="340" name="楕円 339"/>
        <xdr:cNvSpPr/>
      </xdr:nvSpPr>
      <xdr:spPr>
        <a:xfrm>
          <a:off x="152400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127906</xdr:rowOff>
    </xdr:from>
    <xdr:ext cx="762000" cy="259045"/>
    <xdr:sp macro="" textlink="">
      <xdr:nvSpPr>
        <xdr:cNvPr id="341" name="テキスト ボックス 340"/>
        <xdr:cNvSpPr txBox="1"/>
      </xdr:nvSpPr>
      <xdr:spPr>
        <a:xfrm>
          <a:off x="14909800" y="1127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10160</xdr:rowOff>
    </xdr:from>
    <xdr:to>
      <xdr:col>68</xdr:col>
      <xdr:colOff>203200</xdr:colOff>
      <xdr:row>65</xdr:row>
      <xdr:rowOff>111760</xdr:rowOff>
    </xdr:to>
    <xdr:sp macro="" textlink="">
      <xdr:nvSpPr>
        <xdr:cNvPr id="342" name="楕円 341"/>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96537</xdr:rowOff>
    </xdr:from>
    <xdr:ext cx="762000" cy="259045"/>
    <xdr:sp macro="" textlink="">
      <xdr:nvSpPr>
        <xdr:cNvPr id="343" name="テキスト ボックス 342"/>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57214</xdr:rowOff>
    </xdr:from>
    <xdr:to>
      <xdr:col>64</xdr:col>
      <xdr:colOff>152400</xdr:colOff>
      <xdr:row>65</xdr:row>
      <xdr:rowOff>158814</xdr:rowOff>
    </xdr:to>
    <xdr:sp macro="" textlink="">
      <xdr:nvSpPr>
        <xdr:cNvPr id="344" name="楕円 343"/>
        <xdr:cNvSpPr/>
      </xdr:nvSpPr>
      <xdr:spPr>
        <a:xfrm>
          <a:off x="13462000" y="112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143591</xdr:rowOff>
    </xdr:from>
    <xdr:ext cx="762000" cy="259045"/>
    <xdr:sp macro="" textlink="">
      <xdr:nvSpPr>
        <xdr:cNvPr id="345" name="テキスト ボックス 344"/>
        <xdr:cNvSpPr txBox="1"/>
      </xdr:nvSpPr>
      <xdr:spPr>
        <a:xfrm>
          <a:off x="13131800" y="1128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年度から過去の大規模事業の償還が開始となったことが大きい。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引き続き地方債の借入限度を設けるなど抑制を継続し比率改善を目指していく。</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78486</xdr:rowOff>
    </xdr:to>
    <xdr:cxnSp macro="">
      <xdr:nvCxnSpPr>
        <xdr:cNvPr id="376" name="直線コネクタ 375"/>
        <xdr:cNvCxnSpPr/>
      </xdr:nvCxnSpPr>
      <xdr:spPr>
        <a:xfrm>
          <a:off x="16179800" y="726973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68834</xdr:rowOff>
    </xdr:from>
    <xdr:to>
      <xdr:col>77</xdr:col>
      <xdr:colOff>44450</xdr:colOff>
      <xdr:row>42</xdr:row>
      <xdr:rowOff>97790</xdr:rowOff>
    </xdr:to>
    <xdr:cxnSp macro="">
      <xdr:nvCxnSpPr>
        <xdr:cNvPr id="379" name="直線コネクタ 378"/>
        <xdr:cNvCxnSpPr/>
      </xdr:nvCxnSpPr>
      <xdr:spPr>
        <a:xfrm flipV="1">
          <a:off x="15290800" y="72697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146050</xdr:rowOff>
    </xdr:to>
    <xdr:cxnSp macro="">
      <xdr:nvCxnSpPr>
        <xdr:cNvPr id="382" name="直線コネクタ 381"/>
        <xdr:cNvCxnSpPr/>
      </xdr:nvCxnSpPr>
      <xdr:spPr>
        <a:xfrm flipV="1">
          <a:off x="14401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46990</xdr:rowOff>
    </xdr:to>
    <xdr:cxnSp macro="">
      <xdr:nvCxnSpPr>
        <xdr:cNvPr id="385" name="直線コネクタ 384"/>
        <xdr:cNvCxnSpPr/>
      </xdr:nvCxnSpPr>
      <xdr:spPr>
        <a:xfrm flipV="1">
          <a:off x="13512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395" name="楕円 394"/>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396"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397" name="楕円 396"/>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398" name="テキスト ボックス 397"/>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9" name="楕円 398"/>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0" name="テキスト ボックス 399"/>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1" name="楕円 400"/>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2" name="テキスト ボックス 401"/>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3" name="楕円 402"/>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4" name="テキスト ボックス 403"/>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ゼロとなっ</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昨年度に引き続き地方債現在高、公営企業への繰入見込額が大幅に減少し、退職手当負担見込額の負担額、債務負担行為に基づく支出予定額についても減少した。</a:t>
          </a:r>
        </a:p>
        <a:p>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充当可能財源等についても、基準財政需要額算入見込額が大幅に減額となっているが、前年度に引き続き充当可能財源額が将来負担額を上回り、将来負担比率は表れない結果となった。</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　人口減少や合併後の縮減により普通交付税の削減が見込まれ、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endParaRPr kumimoji="1" lang="ja-JP" altLang="en-US"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37126</xdr:rowOff>
    </xdr:from>
    <xdr:to>
      <xdr:col>72</xdr:col>
      <xdr:colOff>203200</xdr:colOff>
      <xdr:row>15</xdr:row>
      <xdr:rowOff>17695</xdr:rowOff>
    </xdr:to>
    <xdr:cxnSp macro="">
      <xdr:nvCxnSpPr>
        <xdr:cNvPr id="438" name="直線コネクタ 437"/>
        <xdr:cNvCxnSpPr/>
      </xdr:nvCxnSpPr>
      <xdr:spPr>
        <a:xfrm flipV="1">
          <a:off x="14401800" y="2437426"/>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17695</xdr:rowOff>
    </xdr:from>
    <xdr:to>
      <xdr:col>68</xdr:col>
      <xdr:colOff>152400</xdr:colOff>
      <xdr:row>15</xdr:row>
      <xdr:rowOff>163280</xdr:rowOff>
    </xdr:to>
    <xdr:cxnSp macro="">
      <xdr:nvCxnSpPr>
        <xdr:cNvPr id="441" name="直線コネクタ 440"/>
        <xdr:cNvCxnSpPr/>
      </xdr:nvCxnSpPr>
      <xdr:spPr>
        <a:xfrm flipV="1">
          <a:off x="13512800" y="2589445"/>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157776</xdr:rowOff>
    </xdr:from>
    <xdr:to>
      <xdr:col>73</xdr:col>
      <xdr:colOff>44450</xdr:colOff>
      <xdr:row>14</xdr:row>
      <xdr:rowOff>87926</xdr:rowOff>
    </xdr:to>
    <xdr:sp macro="" textlink="">
      <xdr:nvSpPr>
        <xdr:cNvPr id="455" name="楕円 454"/>
        <xdr:cNvSpPr/>
      </xdr:nvSpPr>
      <xdr:spPr>
        <a:xfrm>
          <a:off x="15240000" y="23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72703</xdr:rowOff>
    </xdr:from>
    <xdr:ext cx="762000" cy="259045"/>
    <xdr:sp macro="" textlink="">
      <xdr:nvSpPr>
        <xdr:cNvPr id="456" name="テキスト ボックス 455"/>
        <xdr:cNvSpPr txBox="1"/>
      </xdr:nvSpPr>
      <xdr:spPr>
        <a:xfrm>
          <a:off x="14909800" y="247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138345</xdr:rowOff>
    </xdr:from>
    <xdr:to>
      <xdr:col>68</xdr:col>
      <xdr:colOff>203200</xdr:colOff>
      <xdr:row>15</xdr:row>
      <xdr:rowOff>68495</xdr:rowOff>
    </xdr:to>
    <xdr:sp macro="" textlink="">
      <xdr:nvSpPr>
        <xdr:cNvPr id="457" name="楕円 456"/>
        <xdr:cNvSpPr/>
      </xdr:nvSpPr>
      <xdr:spPr>
        <a:xfrm>
          <a:off x="14351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53272</xdr:rowOff>
    </xdr:from>
    <xdr:ext cx="762000" cy="259045"/>
    <xdr:sp macro="" textlink="">
      <xdr:nvSpPr>
        <xdr:cNvPr id="458" name="テキスト ボックス 457"/>
        <xdr:cNvSpPr txBox="1"/>
      </xdr:nvSpPr>
      <xdr:spPr>
        <a:xfrm>
          <a:off x="14020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112480</xdr:rowOff>
    </xdr:from>
    <xdr:to>
      <xdr:col>64</xdr:col>
      <xdr:colOff>152400</xdr:colOff>
      <xdr:row>16</xdr:row>
      <xdr:rowOff>42630</xdr:rowOff>
    </xdr:to>
    <xdr:sp macro="" textlink="">
      <xdr:nvSpPr>
        <xdr:cNvPr id="459" name="楕円 458"/>
        <xdr:cNvSpPr/>
      </xdr:nvSpPr>
      <xdr:spPr>
        <a:xfrm>
          <a:off x="13462000" y="26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27407</xdr:rowOff>
    </xdr:from>
    <xdr:ext cx="762000" cy="259045"/>
    <xdr:sp macro="" textlink="">
      <xdr:nvSpPr>
        <xdr:cNvPr id="460" name="テキスト ボックス 459"/>
        <xdr:cNvSpPr txBox="1"/>
      </xdr:nvSpPr>
      <xdr:spPr>
        <a:xfrm>
          <a:off x="13131800" y="27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町村合併に伴い一部事務組合の職員の身分をそのまま引き継いだことにより、町の規模に対して職員数が増大し、経常収支比率を押し上げる要因となっている（</a:t>
          </a:r>
          <a:r>
            <a:rPr kumimoji="1" lang="en-US" altLang="ja-JP" sz="1100">
              <a:solidFill>
                <a:schemeClr val="tx1"/>
              </a:solidFill>
              <a:latin typeface="ＭＳ Ｐゴシック" panose="020B0600070205080204" pitchFamily="50" charset="-128"/>
              <a:ea typeface="ＭＳ Ｐゴシック" panose="020B0600070205080204" pitchFamily="50" charset="-128"/>
            </a:rPr>
            <a:t>32.1</a:t>
          </a:r>
          <a:r>
            <a:rPr kumimoji="1" lang="ja-JP" altLang="en-US" sz="1100">
              <a:solidFill>
                <a:schemeClr val="tx1"/>
              </a:solidFill>
              <a:latin typeface="ＭＳ Ｐゴシック" panose="020B0600070205080204" pitchFamily="50" charset="-128"/>
              <a:ea typeface="ＭＳ Ｐゴシック" panose="020B0600070205080204" pitchFamily="50" charset="-128"/>
            </a:rPr>
            <a:t>％　類似団体平均</a:t>
          </a:r>
          <a:r>
            <a:rPr kumimoji="1" lang="en-US" altLang="ja-JP" sz="1100">
              <a:solidFill>
                <a:schemeClr val="tx1"/>
              </a:solidFill>
              <a:latin typeface="ＭＳ Ｐゴシック" panose="020B0600070205080204" pitchFamily="50" charset="-128"/>
              <a:ea typeface="ＭＳ Ｐゴシック" panose="020B0600070205080204" pitchFamily="50" charset="-128"/>
            </a:rPr>
            <a:t>22.8%</a:t>
          </a:r>
          <a:r>
            <a:rPr kumimoji="1" lang="ja-JP" altLang="en-US" sz="1100">
              <a:solidFill>
                <a:schemeClr val="tx1"/>
              </a:solidFill>
              <a:latin typeface="ＭＳ Ｐゴシック" panose="020B0600070205080204" pitchFamily="50" charset="-128"/>
              <a:ea typeface="ＭＳ Ｐゴシック" panose="020B0600070205080204" pitchFamily="50" charset="-128"/>
            </a:rPr>
            <a:t>）が、職員の定員管理や給与の適正化等に努めており、町村合併を行った平成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年度と比較して、職員数や職員給与費は着実に減少している。今後も引続き職員の適正な人員配置や定員の適正化を図り、人件費の削減に努める。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159004</xdr:rowOff>
    </xdr:from>
    <xdr:to>
      <xdr:col>24</xdr:col>
      <xdr:colOff>25400</xdr:colOff>
      <xdr:row>39</xdr:row>
      <xdr:rowOff>51562</xdr:rowOff>
    </xdr:to>
    <xdr:cxnSp macro="">
      <xdr:nvCxnSpPr>
        <xdr:cNvPr id="64" name="直線コネクタ 63"/>
        <xdr:cNvCxnSpPr/>
      </xdr:nvCxnSpPr>
      <xdr:spPr>
        <a:xfrm>
          <a:off x="3987800" y="66741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159004</xdr:rowOff>
    </xdr:to>
    <xdr:cxnSp macro="">
      <xdr:nvCxnSpPr>
        <xdr:cNvPr id="67" name="直線コネクタ 66"/>
        <xdr:cNvCxnSpPr/>
      </xdr:nvCxnSpPr>
      <xdr:spPr>
        <a:xfrm>
          <a:off x="3098800" y="65963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136144</xdr:rowOff>
    </xdr:to>
    <xdr:cxnSp macro="">
      <xdr:nvCxnSpPr>
        <xdr:cNvPr id="70" name="直線コネクタ 69"/>
        <xdr:cNvCxnSpPr/>
      </xdr:nvCxnSpPr>
      <xdr:spPr>
        <a:xfrm flipV="1">
          <a:off x="2209800" y="6596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38</xdr:row>
      <xdr:rowOff>136144</xdr:rowOff>
    </xdr:to>
    <xdr:cxnSp macro="">
      <xdr:nvCxnSpPr>
        <xdr:cNvPr id="73" name="直線コネクタ 72"/>
        <xdr:cNvCxnSpPr/>
      </xdr:nvCxnSpPr>
      <xdr:spPr>
        <a:xfrm>
          <a:off x="1320800" y="66100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xdr:rowOff>
    </xdr:from>
    <xdr:to>
      <xdr:col>24</xdr:col>
      <xdr:colOff>76200</xdr:colOff>
      <xdr:row>39</xdr:row>
      <xdr:rowOff>102362</xdr:rowOff>
    </xdr:to>
    <xdr:sp macro="" textlink="">
      <xdr:nvSpPr>
        <xdr:cNvPr id="83" name="楕円 82"/>
        <xdr:cNvSpPr/>
      </xdr:nvSpPr>
      <xdr:spPr>
        <a:xfrm>
          <a:off x="4775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144289</xdr:rowOff>
    </xdr:from>
    <xdr:ext cx="762000" cy="259045"/>
    <xdr:sp macro="" textlink="">
      <xdr:nvSpPr>
        <xdr:cNvPr id="84" name="人件費該当値テキスト"/>
        <xdr:cNvSpPr txBox="1"/>
      </xdr:nvSpPr>
      <xdr:spPr>
        <a:xfrm>
          <a:off x="4914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108204</xdr:rowOff>
    </xdr:from>
    <xdr:to>
      <xdr:col>20</xdr:col>
      <xdr:colOff>38100</xdr:colOff>
      <xdr:row>39</xdr:row>
      <xdr:rowOff>38354</xdr:rowOff>
    </xdr:to>
    <xdr:sp macro="" textlink="">
      <xdr:nvSpPr>
        <xdr:cNvPr id="85" name="楕円 84"/>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23131</xdr:rowOff>
    </xdr:from>
    <xdr:ext cx="736600" cy="259045"/>
    <xdr:sp macro="" textlink="">
      <xdr:nvSpPr>
        <xdr:cNvPr id="86" name="テキスト ボックス 85"/>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物品（車両や消耗品等）や契約等の一元化に取り組み、コスト削減を図ってきたところである。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年度においては臨時職員の増加に伴う賃金増の影響等により、経常収支比率が</a:t>
          </a:r>
          <a:r>
            <a:rPr kumimoji="1" lang="en-US" altLang="ja-JP" sz="1100">
              <a:solidFill>
                <a:schemeClr val="tx1"/>
              </a:solidFill>
              <a:latin typeface="ＭＳ Ｐゴシック" panose="020B0600070205080204" pitchFamily="50" charset="-128"/>
              <a:ea typeface="ＭＳ Ｐゴシック" panose="020B0600070205080204" pitchFamily="50" charset="-128"/>
            </a:rPr>
            <a:t>0.4</a:t>
          </a:r>
          <a:r>
            <a:rPr kumimoji="1" lang="ja-JP" altLang="en-US" sz="1100">
              <a:solidFill>
                <a:schemeClr val="tx1"/>
              </a:solidFill>
              <a:latin typeface="ＭＳ Ｐゴシック" panose="020B0600070205080204" pitchFamily="50" charset="-128"/>
              <a:ea typeface="ＭＳ Ｐゴシック" panose="020B0600070205080204" pitchFamily="50" charset="-128"/>
            </a:rPr>
            <a:t>％増となっている。地理的要因により行政効率が悪いうえに、公共施設の指定管理者制度の導入やごみ処理等の委託業務によって、今後増加する要因も見込まれ、より経費節減に取り組む必要がある。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170434</xdr:rowOff>
    </xdr:from>
    <xdr:to>
      <xdr:col>82</xdr:col>
      <xdr:colOff>107950</xdr:colOff>
      <xdr:row>14</xdr:row>
      <xdr:rowOff>17272</xdr:rowOff>
    </xdr:to>
    <xdr:cxnSp macro="">
      <xdr:nvCxnSpPr>
        <xdr:cNvPr id="123" name="直線コネクタ 122"/>
        <xdr:cNvCxnSpPr/>
      </xdr:nvCxnSpPr>
      <xdr:spPr>
        <a:xfrm>
          <a:off x="15671800" y="23992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13</xdr:row>
      <xdr:rowOff>170434</xdr:rowOff>
    </xdr:to>
    <xdr:cxnSp macro="">
      <xdr:nvCxnSpPr>
        <xdr:cNvPr id="126" name="直線コネクタ 125"/>
        <xdr:cNvCxnSpPr/>
      </xdr:nvCxnSpPr>
      <xdr:spPr>
        <a:xfrm>
          <a:off x="14782800" y="23718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143002</xdr:rowOff>
    </xdr:from>
    <xdr:to>
      <xdr:col>73</xdr:col>
      <xdr:colOff>180975</xdr:colOff>
      <xdr:row>14</xdr:row>
      <xdr:rowOff>12700</xdr:rowOff>
    </xdr:to>
    <xdr:cxnSp macro="">
      <xdr:nvCxnSpPr>
        <xdr:cNvPr id="129" name="直線コネクタ 128"/>
        <xdr:cNvCxnSpPr/>
      </xdr:nvCxnSpPr>
      <xdr:spPr>
        <a:xfrm flipV="1">
          <a:off x="13893800" y="23718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97282</xdr:rowOff>
    </xdr:from>
    <xdr:to>
      <xdr:col>69</xdr:col>
      <xdr:colOff>92075</xdr:colOff>
      <xdr:row>14</xdr:row>
      <xdr:rowOff>12700</xdr:rowOff>
    </xdr:to>
    <xdr:cxnSp macro="">
      <xdr:nvCxnSpPr>
        <xdr:cNvPr id="132" name="直線コネクタ 131"/>
        <xdr:cNvCxnSpPr/>
      </xdr:nvCxnSpPr>
      <xdr:spPr>
        <a:xfrm>
          <a:off x="13004800" y="2326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2" name="楕円 141"/>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154449</xdr:rowOff>
    </xdr:from>
    <xdr:ext cx="762000" cy="259045"/>
    <xdr:sp macro="" textlink="">
      <xdr:nvSpPr>
        <xdr:cNvPr id="143" name="物件費該当値テキスト"/>
        <xdr:cNvSpPr txBox="1"/>
      </xdr:nvSpPr>
      <xdr:spPr>
        <a:xfrm>
          <a:off x="16598900" y="22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119634</xdr:rowOff>
    </xdr:from>
    <xdr:to>
      <xdr:col>78</xdr:col>
      <xdr:colOff>120650</xdr:colOff>
      <xdr:row>14</xdr:row>
      <xdr:rowOff>49784</xdr:rowOff>
    </xdr:to>
    <xdr:sp macro="" textlink="">
      <xdr:nvSpPr>
        <xdr:cNvPr id="144" name="楕円 143"/>
        <xdr:cNvSpPr/>
      </xdr:nvSpPr>
      <xdr:spPr>
        <a:xfrm>
          <a:off x="15621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59961</xdr:rowOff>
    </xdr:from>
    <xdr:ext cx="736600" cy="259045"/>
    <xdr:sp macro="" textlink="">
      <xdr:nvSpPr>
        <xdr:cNvPr id="145" name="テキスト ボックス 144"/>
        <xdr:cNvSpPr txBox="1"/>
      </xdr:nvSpPr>
      <xdr:spPr>
        <a:xfrm>
          <a:off x="15290800" y="21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92202</xdr:rowOff>
    </xdr:from>
    <xdr:to>
      <xdr:col>74</xdr:col>
      <xdr:colOff>31750</xdr:colOff>
      <xdr:row>14</xdr:row>
      <xdr:rowOff>22352</xdr:rowOff>
    </xdr:to>
    <xdr:sp macro="" textlink="">
      <xdr:nvSpPr>
        <xdr:cNvPr id="146" name="楕円 145"/>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32529</xdr:rowOff>
    </xdr:from>
    <xdr:ext cx="762000" cy="259045"/>
    <xdr:sp macro="" textlink="">
      <xdr:nvSpPr>
        <xdr:cNvPr id="147" name="テキスト ボックス 146"/>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48" name="楕円 147"/>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49" name="テキスト ボックス 148"/>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46482</xdr:rowOff>
    </xdr:from>
    <xdr:to>
      <xdr:col>65</xdr:col>
      <xdr:colOff>53975</xdr:colOff>
      <xdr:row>13</xdr:row>
      <xdr:rowOff>148082</xdr:rowOff>
    </xdr:to>
    <xdr:sp macro="" textlink="">
      <xdr:nvSpPr>
        <xdr:cNvPr id="150" name="楕円 149"/>
        <xdr:cNvSpPr/>
      </xdr:nvSpPr>
      <xdr:spPr>
        <a:xfrm>
          <a:off x="12954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158259</xdr:rowOff>
    </xdr:from>
    <xdr:ext cx="762000" cy="259045"/>
    <xdr:sp macro="" textlink="">
      <xdr:nvSpPr>
        <xdr:cNvPr id="151" name="テキスト ボックス 150"/>
        <xdr:cNvSpPr txBox="1"/>
      </xdr:nvSpPr>
      <xdr:spPr>
        <a:xfrm>
          <a:off x="12623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扶助費については、概ね横ばいに推移しており、平成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0.2%</a:t>
          </a:r>
          <a:r>
            <a:rPr kumimoji="1" lang="ja-JP" altLang="en-US" sz="1100">
              <a:solidFill>
                <a:schemeClr val="tx1"/>
              </a:solidFill>
              <a:latin typeface="ＭＳ Ｐゴシック" panose="020B0600070205080204" pitchFamily="50" charset="-128"/>
              <a:ea typeface="ＭＳ Ｐゴシック" panose="020B0600070205080204" pitchFamily="50" charset="-128"/>
            </a:rPr>
            <a:t>増となっている。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扶助費についてはその年度の需要によって左右されることが多い。</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全国平均と比較しても低い状況であるが、町の高齢化率から見れば、今後は医療扶助の増加は回避できず、今後も上昇が続くとも思われる。町単独扶助事業の効果検証を行うなどし改善を進める必要がある。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4" name="直線コネクタ 183"/>
        <xdr:cNvCxnSpPr/>
      </xdr:nvCxnSpPr>
      <xdr:spPr>
        <a:xfrm>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31750</xdr:rowOff>
    </xdr:to>
    <xdr:cxnSp macro="">
      <xdr:nvCxnSpPr>
        <xdr:cNvPr id="187" name="直線コネクタ 186"/>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12700</xdr:rowOff>
    </xdr:to>
    <xdr:cxnSp macro="">
      <xdr:nvCxnSpPr>
        <xdr:cNvPr id="190" name="直線コネクタ 189"/>
        <xdr:cNvCxnSpPr/>
      </xdr:nvCxnSpPr>
      <xdr:spPr>
        <a:xfrm>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3" name="直線コネクタ 192"/>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その他については、国民健康保険や介護保険や下水道事業など特別会計への繰出金が主なものである。平成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100">
              <a:solidFill>
                <a:schemeClr val="tx1"/>
              </a:solidFill>
              <a:latin typeface="ＭＳ Ｐゴシック" panose="020B0600070205080204" pitchFamily="50" charset="-128"/>
              <a:ea typeface="ＭＳ Ｐゴシック" panose="020B0600070205080204" pitchFamily="50" charset="-128"/>
            </a:rPr>
            <a:t>0.7</a:t>
          </a:r>
          <a:r>
            <a:rPr kumimoji="1" lang="ja-JP" altLang="en-US" sz="1100">
              <a:solidFill>
                <a:schemeClr val="tx1"/>
              </a:solidFill>
              <a:latin typeface="ＭＳ Ｐゴシック" panose="020B0600070205080204" pitchFamily="50" charset="-128"/>
              <a:ea typeface="ＭＳ Ｐゴシック" panose="020B0600070205080204" pitchFamily="50" charset="-128"/>
            </a:rPr>
            <a:t>％増となったのは、特別会計等への繰出金が増加したことによる。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今後も各事業において、効率的かつ合理的な経費削減に努めるとともに、公営企業については独立採算の原則のもと経営努力する必要がある。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163576</xdr:rowOff>
    </xdr:to>
    <xdr:cxnSp macro="">
      <xdr:nvCxnSpPr>
        <xdr:cNvPr id="242" name="直線コネクタ 241"/>
        <xdr:cNvCxnSpPr/>
      </xdr:nvCxnSpPr>
      <xdr:spPr>
        <a:xfrm>
          <a:off x="15671800" y="9732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57</xdr:row>
      <xdr:rowOff>56134</xdr:rowOff>
    </xdr:to>
    <xdr:cxnSp macro="">
      <xdr:nvCxnSpPr>
        <xdr:cNvPr id="245" name="直線コネクタ 244"/>
        <xdr:cNvCxnSpPr/>
      </xdr:nvCxnSpPr>
      <xdr:spPr>
        <a:xfrm flipV="1">
          <a:off x="14782800" y="97327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143002</xdr:rowOff>
    </xdr:to>
    <xdr:cxnSp macro="">
      <xdr:nvCxnSpPr>
        <xdr:cNvPr id="248" name="直線コネクタ 247"/>
        <xdr:cNvCxnSpPr/>
      </xdr:nvCxnSpPr>
      <xdr:spPr>
        <a:xfrm flipV="1">
          <a:off x="13893800" y="9828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143002</xdr:rowOff>
    </xdr:from>
    <xdr:to>
      <xdr:col>69</xdr:col>
      <xdr:colOff>92075</xdr:colOff>
      <xdr:row>57</xdr:row>
      <xdr:rowOff>156718</xdr:rowOff>
    </xdr:to>
    <xdr:cxnSp macro="">
      <xdr:nvCxnSpPr>
        <xdr:cNvPr id="251" name="直線コネクタ 250"/>
        <xdr:cNvCxnSpPr/>
      </xdr:nvCxnSpPr>
      <xdr:spPr>
        <a:xfrm flipV="1">
          <a:off x="13004800" y="9915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1" name="楕円 260"/>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2"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3" name="楕円 262"/>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167149</xdr:rowOff>
    </xdr:from>
    <xdr:ext cx="736600" cy="259045"/>
    <xdr:sp macro="" textlink="">
      <xdr:nvSpPr>
        <xdr:cNvPr id="264" name="テキスト ボックス 263"/>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5" name="楕円 264"/>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66" name="テキスト ボックス 265"/>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92202</xdr:rowOff>
    </xdr:from>
    <xdr:to>
      <xdr:col>69</xdr:col>
      <xdr:colOff>142875</xdr:colOff>
      <xdr:row>58</xdr:row>
      <xdr:rowOff>22352</xdr:rowOff>
    </xdr:to>
    <xdr:sp macro="" textlink="">
      <xdr:nvSpPr>
        <xdr:cNvPr id="267" name="楕円 266"/>
        <xdr:cNvSpPr/>
      </xdr:nvSpPr>
      <xdr:spPr>
        <a:xfrm>
          <a:off x="13843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7129</xdr:rowOff>
    </xdr:from>
    <xdr:ext cx="762000" cy="259045"/>
    <xdr:sp macro="" textlink="">
      <xdr:nvSpPr>
        <xdr:cNvPr id="268" name="テキスト ボックス 267"/>
        <xdr:cNvSpPr txBox="1"/>
      </xdr:nvSpPr>
      <xdr:spPr>
        <a:xfrm>
          <a:off x="13512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105918</xdr:rowOff>
    </xdr:from>
    <xdr:to>
      <xdr:col>65</xdr:col>
      <xdr:colOff>53975</xdr:colOff>
      <xdr:row>58</xdr:row>
      <xdr:rowOff>36068</xdr:rowOff>
    </xdr:to>
    <xdr:sp macro="" textlink="">
      <xdr:nvSpPr>
        <xdr:cNvPr id="269" name="楕円 268"/>
        <xdr:cNvSpPr/>
      </xdr:nvSpPr>
      <xdr:spPr>
        <a:xfrm>
          <a:off x="12954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20845</xdr:rowOff>
    </xdr:from>
    <xdr:ext cx="762000" cy="259045"/>
    <xdr:sp macro="" textlink="">
      <xdr:nvSpPr>
        <xdr:cNvPr id="270" name="テキスト ボックス 269"/>
        <xdr:cNvSpPr txBox="1"/>
      </xdr:nvSpPr>
      <xdr:spPr>
        <a:xfrm>
          <a:off x="12623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補助費等については、徹底した補助見直し等により平成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年度までは全平均値よりも低い水準を保ってきた。平成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年度については公営企業繰出金を補助費等へ振り替えた影響により大幅に上昇したが、平成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年度は補助見直しを継続して進めていることにより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0.6</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今後も定期的に費用対効果を検証するなどして、廃止・見直し継続等のメリハリのある判断が必要である。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129286</xdr:rowOff>
    </xdr:to>
    <xdr:cxnSp macro="">
      <xdr:nvCxnSpPr>
        <xdr:cNvPr id="300" name="直線コネクタ 299"/>
        <xdr:cNvCxnSpPr/>
      </xdr:nvCxnSpPr>
      <xdr:spPr>
        <a:xfrm flipV="1">
          <a:off x="15671800" y="61026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129286</xdr:rowOff>
    </xdr:to>
    <xdr:cxnSp macro="">
      <xdr:nvCxnSpPr>
        <xdr:cNvPr id="303" name="直線コネクタ 302"/>
        <xdr:cNvCxnSpPr/>
      </xdr:nvCxnSpPr>
      <xdr:spPr>
        <a:xfrm>
          <a:off x="14782800" y="60111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10414</xdr:rowOff>
    </xdr:to>
    <xdr:cxnSp macro="">
      <xdr:nvCxnSpPr>
        <xdr:cNvPr id="306" name="直線コネクタ 305"/>
        <xdr:cNvCxnSpPr/>
      </xdr:nvCxnSpPr>
      <xdr:spPr>
        <a:xfrm>
          <a:off x="13893800" y="59791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1270</xdr:rowOff>
    </xdr:to>
    <xdr:cxnSp macro="">
      <xdr:nvCxnSpPr>
        <xdr:cNvPr id="309" name="直線コネクタ 308"/>
        <xdr:cNvCxnSpPr/>
      </xdr:nvCxnSpPr>
      <xdr:spPr>
        <a:xfrm flipV="1">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19" name="楕円 318"/>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0"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1" name="楕円 320"/>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2" name="テキスト ボックス 321"/>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23" name="楕円 322"/>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24" name="テキスト ボックス 323"/>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5" name="楕円 324"/>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6" name="テキスト ボックス 325"/>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7" name="楕円 326"/>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8" name="テキスト ボックス 327"/>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町村合併時に整備した事業により地方債現在高が増加していたが、公債費適正化計画の着実な実行によって公営企業債の元利償還金に対する繰入金を合わせても類似団体の平均水準以下まで改善されてき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今後も中長期を見据えた地方債の新規発行の適正化に努め、身の丈に合った規模の普通建設事業を進めることで、安定レベルの公債費負担を維持することとしている。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26415</xdr:rowOff>
    </xdr:to>
    <xdr:cxnSp macro="">
      <xdr:nvCxnSpPr>
        <xdr:cNvPr id="358" name="直線コネクタ 357"/>
        <xdr:cNvCxnSpPr/>
      </xdr:nvCxnSpPr>
      <xdr:spPr>
        <a:xfrm>
          <a:off x="3987800" y="133263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147574</xdr:rowOff>
    </xdr:to>
    <xdr:cxnSp macro="">
      <xdr:nvCxnSpPr>
        <xdr:cNvPr id="361" name="直線コネクタ 360"/>
        <xdr:cNvCxnSpPr/>
      </xdr:nvCxnSpPr>
      <xdr:spPr>
        <a:xfrm flipV="1">
          <a:off x="3098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44704</xdr:rowOff>
    </xdr:to>
    <xdr:cxnSp macro="">
      <xdr:nvCxnSpPr>
        <xdr:cNvPr id="364" name="直線コネクタ 363"/>
        <xdr:cNvCxnSpPr/>
      </xdr:nvCxnSpPr>
      <xdr:spPr>
        <a:xfrm flipV="1">
          <a:off x="2209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44704</xdr:rowOff>
    </xdr:to>
    <xdr:cxnSp macro="">
      <xdr:nvCxnSpPr>
        <xdr:cNvPr id="367" name="直線コネクタ 366"/>
        <xdr:cNvCxnSpPr/>
      </xdr:nvCxnSpPr>
      <xdr:spPr>
        <a:xfrm>
          <a:off x="1320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77" name="楕円 376"/>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163592</xdr:rowOff>
    </xdr:from>
    <xdr:ext cx="762000" cy="259045"/>
    <xdr:sp macro="" textlink="">
      <xdr:nvSpPr>
        <xdr:cNvPr id="378" name="公債費該当値テキスト"/>
        <xdr:cNvSpPr txBox="1"/>
      </xdr:nvSpPr>
      <xdr:spPr>
        <a:xfrm>
          <a:off x="4914900" y="131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9" name="楕円 378"/>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80" name="テキスト ボックス 379"/>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1" name="楕円 380"/>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37101</xdr:rowOff>
    </xdr:from>
    <xdr:ext cx="762000" cy="259045"/>
    <xdr:sp macro="" textlink="">
      <xdr:nvSpPr>
        <xdr:cNvPr id="382" name="テキスト ボックス 381"/>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83" name="楕円 382"/>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105681</xdr:rowOff>
    </xdr:from>
    <xdr:ext cx="762000" cy="259045"/>
    <xdr:sp macro="" textlink="">
      <xdr:nvSpPr>
        <xdr:cNvPr id="384" name="テキスト ボックス 383"/>
        <xdr:cNvSpPr txBox="1"/>
      </xdr:nvSpPr>
      <xdr:spPr>
        <a:xfrm>
          <a:off x="1828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5" name="楕円 384"/>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6" name="テキスト ボックス 38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公債費以外に係る経常収支比率は、類似団体平均と同水準でほぼ横ばいで推移している。比率を押し上げる要因としては、人件費、物件費が主なものである。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普通交付税が歳入の大半を占め、財政的に脆弱な当町であるが、必要最小限の経費で最大の効果が得られるよう創意工夫し、住民サービスを低下させることなく質を高め、今後も経常的経費の削減に努めることはもちろんのこと、中長期的な視点で行財政運営の健全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164556</xdr:rowOff>
    </xdr:from>
    <xdr:to>
      <xdr:col>82</xdr:col>
      <xdr:colOff>107950</xdr:colOff>
      <xdr:row>76</xdr:row>
      <xdr:rowOff>61686</xdr:rowOff>
    </xdr:to>
    <xdr:cxnSp macro="">
      <xdr:nvCxnSpPr>
        <xdr:cNvPr id="421" name="直線コネクタ 420"/>
        <xdr:cNvCxnSpPr/>
      </xdr:nvCxnSpPr>
      <xdr:spPr>
        <a:xfrm>
          <a:off x="15671800" y="1302330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164556</xdr:rowOff>
    </xdr:to>
    <xdr:cxnSp macro="">
      <xdr:nvCxnSpPr>
        <xdr:cNvPr id="424" name="直線コネクタ 423"/>
        <xdr:cNvCxnSpPr/>
      </xdr:nvCxnSpPr>
      <xdr:spPr>
        <a:xfrm>
          <a:off x="14782800" y="129286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164556</xdr:rowOff>
    </xdr:to>
    <xdr:cxnSp macro="">
      <xdr:nvCxnSpPr>
        <xdr:cNvPr id="427" name="直線コネクタ 426"/>
        <xdr:cNvCxnSpPr/>
      </xdr:nvCxnSpPr>
      <xdr:spPr>
        <a:xfrm flipV="1">
          <a:off x="13893800" y="129286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99241</xdr:rowOff>
    </xdr:from>
    <xdr:to>
      <xdr:col>69</xdr:col>
      <xdr:colOff>92075</xdr:colOff>
      <xdr:row>75</xdr:row>
      <xdr:rowOff>164556</xdr:rowOff>
    </xdr:to>
    <xdr:cxnSp macro="">
      <xdr:nvCxnSpPr>
        <xdr:cNvPr id="430" name="直線コネクタ 429"/>
        <xdr:cNvCxnSpPr/>
      </xdr:nvCxnSpPr>
      <xdr:spPr>
        <a:xfrm>
          <a:off x="13004800" y="129579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10886</xdr:rowOff>
    </xdr:from>
    <xdr:to>
      <xdr:col>82</xdr:col>
      <xdr:colOff>158750</xdr:colOff>
      <xdr:row>76</xdr:row>
      <xdr:rowOff>112486</xdr:rowOff>
    </xdr:to>
    <xdr:sp macro="" textlink="">
      <xdr:nvSpPr>
        <xdr:cNvPr id="440" name="楕円 439"/>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154413</xdr:rowOff>
    </xdr:from>
    <xdr:ext cx="762000" cy="259045"/>
    <xdr:sp macro="" textlink="">
      <xdr:nvSpPr>
        <xdr:cNvPr id="441" name="公債費以外該当値テキスト"/>
        <xdr:cNvSpPr txBox="1"/>
      </xdr:nvSpPr>
      <xdr:spPr>
        <a:xfrm>
          <a:off x="165989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113756</xdr:rowOff>
    </xdr:from>
    <xdr:to>
      <xdr:col>78</xdr:col>
      <xdr:colOff>120650</xdr:colOff>
      <xdr:row>76</xdr:row>
      <xdr:rowOff>43906</xdr:rowOff>
    </xdr:to>
    <xdr:sp macro="" textlink="">
      <xdr:nvSpPr>
        <xdr:cNvPr id="442" name="楕円 441"/>
        <xdr:cNvSpPr/>
      </xdr:nvSpPr>
      <xdr:spPr>
        <a:xfrm>
          <a:off x="15621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43" name="テキスト ボックス 442"/>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4" name="楕円 443"/>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45" name="テキスト ボックス 444"/>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113756</xdr:rowOff>
    </xdr:from>
    <xdr:to>
      <xdr:col>69</xdr:col>
      <xdr:colOff>142875</xdr:colOff>
      <xdr:row>76</xdr:row>
      <xdr:rowOff>43906</xdr:rowOff>
    </xdr:to>
    <xdr:sp macro="" textlink="">
      <xdr:nvSpPr>
        <xdr:cNvPr id="446" name="楕円 445"/>
        <xdr:cNvSpPr/>
      </xdr:nvSpPr>
      <xdr:spPr>
        <a:xfrm>
          <a:off x="13843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7" name="テキスト ボックス 446"/>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48441</xdr:rowOff>
    </xdr:from>
    <xdr:to>
      <xdr:col>65</xdr:col>
      <xdr:colOff>53975</xdr:colOff>
      <xdr:row>75</xdr:row>
      <xdr:rowOff>150040</xdr:rowOff>
    </xdr:to>
    <xdr:sp macro="" textlink="">
      <xdr:nvSpPr>
        <xdr:cNvPr id="448" name="楕円 447"/>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134819</xdr:rowOff>
    </xdr:from>
    <xdr:ext cx="762000" cy="259045"/>
    <xdr:sp macro="" textlink="">
      <xdr:nvSpPr>
        <xdr:cNvPr id="449" name="テキスト ボックス 448"/>
        <xdr:cNvSpPr txBox="1"/>
      </xdr:nvSpPr>
      <xdr:spPr>
        <a:xfrm>
          <a:off x="126238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141187</xdr:rowOff>
    </xdr:from>
    <xdr:to>
      <xdr:col>29</xdr:col>
      <xdr:colOff>127000</xdr:colOff>
      <xdr:row>15</xdr:row>
      <xdr:rowOff>64285</xdr:rowOff>
    </xdr:to>
    <xdr:cxnSp macro="">
      <xdr:nvCxnSpPr>
        <xdr:cNvPr id="46" name="直線コネクタ 45"/>
        <xdr:cNvCxnSpPr/>
      </xdr:nvCxnSpPr>
      <xdr:spPr bwMode="auto">
        <a:xfrm flipV="1">
          <a:off x="5003800" y="2589112"/>
          <a:ext cx="647700" cy="94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64285</xdr:rowOff>
    </xdr:from>
    <xdr:to>
      <xdr:col>26</xdr:col>
      <xdr:colOff>50800</xdr:colOff>
      <xdr:row>15</xdr:row>
      <xdr:rowOff>94146</xdr:rowOff>
    </xdr:to>
    <xdr:cxnSp macro="">
      <xdr:nvCxnSpPr>
        <xdr:cNvPr id="49" name="直線コネクタ 48"/>
        <xdr:cNvCxnSpPr/>
      </xdr:nvCxnSpPr>
      <xdr:spPr bwMode="auto">
        <a:xfrm flipV="1">
          <a:off x="4305300" y="2683660"/>
          <a:ext cx="698500" cy="29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82979</xdr:rowOff>
    </xdr:from>
    <xdr:to>
      <xdr:col>22</xdr:col>
      <xdr:colOff>114300</xdr:colOff>
      <xdr:row>15</xdr:row>
      <xdr:rowOff>94146</xdr:rowOff>
    </xdr:to>
    <xdr:cxnSp macro="">
      <xdr:nvCxnSpPr>
        <xdr:cNvPr id="52" name="直線コネクタ 51"/>
        <xdr:cNvCxnSpPr/>
      </xdr:nvCxnSpPr>
      <xdr:spPr bwMode="auto">
        <a:xfrm>
          <a:off x="3606800" y="2702354"/>
          <a:ext cx="6985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82979</xdr:rowOff>
    </xdr:from>
    <xdr:to>
      <xdr:col>18</xdr:col>
      <xdr:colOff>177800</xdr:colOff>
      <xdr:row>15</xdr:row>
      <xdr:rowOff>147593</xdr:rowOff>
    </xdr:to>
    <xdr:cxnSp macro="">
      <xdr:nvCxnSpPr>
        <xdr:cNvPr id="55" name="直線コネクタ 54"/>
        <xdr:cNvCxnSpPr/>
      </xdr:nvCxnSpPr>
      <xdr:spPr bwMode="auto">
        <a:xfrm flipV="1">
          <a:off x="2908300" y="2702354"/>
          <a:ext cx="698500" cy="6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90387</xdr:rowOff>
    </xdr:from>
    <xdr:to>
      <xdr:col>29</xdr:col>
      <xdr:colOff>177800</xdr:colOff>
      <xdr:row>15</xdr:row>
      <xdr:rowOff>20537</xdr:rowOff>
    </xdr:to>
    <xdr:sp macro="" textlink="">
      <xdr:nvSpPr>
        <xdr:cNvPr id="65" name="楕円 64"/>
        <xdr:cNvSpPr/>
      </xdr:nvSpPr>
      <xdr:spPr bwMode="auto">
        <a:xfrm>
          <a:off x="5600700" y="2538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106914</xdr:rowOff>
    </xdr:from>
    <xdr:ext cx="762000" cy="259045"/>
    <xdr:sp macro="" textlink="">
      <xdr:nvSpPr>
        <xdr:cNvPr id="66" name="人口1人当たり決算額の推移該当値テキスト130"/>
        <xdr:cNvSpPr txBox="1"/>
      </xdr:nvSpPr>
      <xdr:spPr>
        <a:xfrm>
          <a:off x="5740400" y="23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13485</xdr:rowOff>
    </xdr:from>
    <xdr:to>
      <xdr:col>26</xdr:col>
      <xdr:colOff>101600</xdr:colOff>
      <xdr:row>15</xdr:row>
      <xdr:rowOff>115085</xdr:rowOff>
    </xdr:to>
    <xdr:sp macro="" textlink="">
      <xdr:nvSpPr>
        <xdr:cNvPr id="67" name="楕円 66"/>
        <xdr:cNvSpPr/>
      </xdr:nvSpPr>
      <xdr:spPr bwMode="auto">
        <a:xfrm>
          <a:off x="4953000" y="263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125262</xdr:rowOff>
    </xdr:from>
    <xdr:ext cx="736600" cy="259045"/>
    <xdr:sp macro="" textlink="">
      <xdr:nvSpPr>
        <xdr:cNvPr id="68" name="テキスト ボックス 67"/>
        <xdr:cNvSpPr txBox="1"/>
      </xdr:nvSpPr>
      <xdr:spPr>
        <a:xfrm>
          <a:off x="4622800" y="240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43346</xdr:rowOff>
    </xdr:from>
    <xdr:to>
      <xdr:col>22</xdr:col>
      <xdr:colOff>165100</xdr:colOff>
      <xdr:row>15</xdr:row>
      <xdr:rowOff>144946</xdr:rowOff>
    </xdr:to>
    <xdr:sp macro="" textlink="">
      <xdr:nvSpPr>
        <xdr:cNvPr id="69" name="楕円 68"/>
        <xdr:cNvSpPr/>
      </xdr:nvSpPr>
      <xdr:spPr bwMode="auto">
        <a:xfrm>
          <a:off x="4254500" y="266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155123</xdr:rowOff>
    </xdr:from>
    <xdr:ext cx="762000" cy="259045"/>
    <xdr:sp macro="" textlink="">
      <xdr:nvSpPr>
        <xdr:cNvPr id="70" name="テキスト ボックス 69"/>
        <xdr:cNvSpPr txBox="1"/>
      </xdr:nvSpPr>
      <xdr:spPr>
        <a:xfrm>
          <a:off x="3924300" y="243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32179</xdr:rowOff>
    </xdr:from>
    <xdr:to>
      <xdr:col>19</xdr:col>
      <xdr:colOff>38100</xdr:colOff>
      <xdr:row>15</xdr:row>
      <xdr:rowOff>133779</xdr:rowOff>
    </xdr:to>
    <xdr:sp macro="" textlink="">
      <xdr:nvSpPr>
        <xdr:cNvPr id="71" name="楕円 70"/>
        <xdr:cNvSpPr/>
      </xdr:nvSpPr>
      <xdr:spPr bwMode="auto">
        <a:xfrm>
          <a:off x="3556000" y="265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143956</xdr:rowOff>
    </xdr:from>
    <xdr:ext cx="762000" cy="259045"/>
    <xdr:sp macro="" textlink="">
      <xdr:nvSpPr>
        <xdr:cNvPr id="72" name="テキスト ボックス 71"/>
        <xdr:cNvSpPr txBox="1"/>
      </xdr:nvSpPr>
      <xdr:spPr>
        <a:xfrm>
          <a:off x="3225800" y="242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96793</xdr:rowOff>
    </xdr:from>
    <xdr:to>
      <xdr:col>15</xdr:col>
      <xdr:colOff>101600</xdr:colOff>
      <xdr:row>16</xdr:row>
      <xdr:rowOff>26943</xdr:rowOff>
    </xdr:to>
    <xdr:sp macro="" textlink="">
      <xdr:nvSpPr>
        <xdr:cNvPr id="73" name="楕円 72"/>
        <xdr:cNvSpPr/>
      </xdr:nvSpPr>
      <xdr:spPr bwMode="auto">
        <a:xfrm>
          <a:off x="2857500" y="271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37120</xdr:rowOff>
    </xdr:from>
    <xdr:ext cx="762000" cy="259045"/>
    <xdr:sp macro="" textlink="">
      <xdr:nvSpPr>
        <xdr:cNvPr id="74" name="テキスト ボックス 73"/>
        <xdr:cNvSpPr txBox="1"/>
      </xdr:nvSpPr>
      <xdr:spPr>
        <a:xfrm>
          <a:off x="2527300" y="248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285039</xdr:rowOff>
    </xdr:from>
    <xdr:to>
      <xdr:col>29</xdr:col>
      <xdr:colOff>127000</xdr:colOff>
      <xdr:row>34</xdr:row>
      <xdr:rowOff>39860</xdr:rowOff>
    </xdr:to>
    <xdr:cxnSp macro="">
      <xdr:nvCxnSpPr>
        <xdr:cNvPr id="108" name="直線コネクタ 107"/>
        <xdr:cNvCxnSpPr/>
      </xdr:nvCxnSpPr>
      <xdr:spPr bwMode="auto">
        <a:xfrm flipV="1">
          <a:off x="5003800" y="6209589"/>
          <a:ext cx="647700" cy="9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14942</xdr:rowOff>
    </xdr:from>
    <xdr:to>
      <xdr:col>26</xdr:col>
      <xdr:colOff>50800</xdr:colOff>
      <xdr:row>34</xdr:row>
      <xdr:rowOff>39860</xdr:rowOff>
    </xdr:to>
    <xdr:cxnSp macro="">
      <xdr:nvCxnSpPr>
        <xdr:cNvPr id="111" name="直線コネクタ 110"/>
        <xdr:cNvCxnSpPr/>
      </xdr:nvCxnSpPr>
      <xdr:spPr bwMode="auto">
        <a:xfrm>
          <a:off x="4305300" y="6282392"/>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270539</xdr:rowOff>
    </xdr:from>
    <xdr:to>
      <xdr:col>22</xdr:col>
      <xdr:colOff>114300</xdr:colOff>
      <xdr:row>34</xdr:row>
      <xdr:rowOff>14942</xdr:rowOff>
    </xdr:to>
    <xdr:cxnSp macro="">
      <xdr:nvCxnSpPr>
        <xdr:cNvPr id="114" name="直線コネクタ 113"/>
        <xdr:cNvCxnSpPr/>
      </xdr:nvCxnSpPr>
      <xdr:spPr bwMode="auto">
        <a:xfrm>
          <a:off x="3606800" y="6195089"/>
          <a:ext cx="698500" cy="87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246449</xdr:rowOff>
    </xdr:from>
    <xdr:to>
      <xdr:col>18</xdr:col>
      <xdr:colOff>177800</xdr:colOff>
      <xdr:row>33</xdr:row>
      <xdr:rowOff>270539</xdr:rowOff>
    </xdr:to>
    <xdr:cxnSp macro="">
      <xdr:nvCxnSpPr>
        <xdr:cNvPr id="117" name="直線コネクタ 116"/>
        <xdr:cNvCxnSpPr/>
      </xdr:nvCxnSpPr>
      <xdr:spPr bwMode="auto">
        <a:xfrm>
          <a:off x="2908300" y="6170999"/>
          <a:ext cx="698500" cy="2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234239</xdr:rowOff>
    </xdr:from>
    <xdr:to>
      <xdr:col>29</xdr:col>
      <xdr:colOff>177800</xdr:colOff>
      <xdr:row>33</xdr:row>
      <xdr:rowOff>335839</xdr:rowOff>
    </xdr:to>
    <xdr:sp macro="" textlink="">
      <xdr:nvSpPr>
        <xdr:cNvPr id="127" name="楕円 126"/>
        <xdr:cNvSpPr/>
      </xdr:nvSpPr>
      <xdr:spPr bwMode="auto">
        <a:xfrm>
          <a:off x="5600700" y="615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79316</xdr:rowOff>
    </xdr:from>
    <xdr:ext cx="762000" cy="259045"/>
    <xdr:sp macro="" textlink="">
      <xdr:nvSpPr>
        <xdr:cNvPr id="128" name="人口1人当たり決算額の推移該当値テキスト445"/>
        <xdr:cNvSpPr txBox="1"/>
      </xdr:nvSpPr>
      <xdr:spPr>
        <a:xfrm>
          <a:off x="5740400" y="600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331960</xdr:rowOff>
    </xdr:from>
    <xdr:to>
      <xdr:col>26</xdr:col>
      <xdr:colOff>101600</xdr:colOff>
      <xdr:row>34</xdr:row>
      <xdr:rowOff>90660</xdr:rowOff>
    </xdr:to>
    <xdr:sp macro="" textlink="">
      <xdr:nvSpPr>
        <xdr:cNvPr id="129" name="楕円 128"/>
        <xdr:cNvSpPr/>
      </xdr:nvSpPr>
      <xdr:spPr bwMode="auto">
        <a:xfrm>
          <a:off x="4953000" y="625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100837</xdr:rowOff>
    </xdr:from>
    <xdr:ext cx="736600" cy="259045"/>
    <xdr:sp macro="" textlink="">
      <xdr:nvSpPr>
        <xdr:cNvPr id="130" name="テキスト ボックス 129"/>
        <xdr:cNvSpPr txBox="1"/>
      </xdr:nvSpPr>
      <xdr:spPr>
        <a:xfrm>
          <a:off x="4622800" y="60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307042</xdr:rowOff>
    </xdr:from>
    <xdr:to>
      <xdr:col>22</xdr:col>
      <xdr:colOff>165100</xdr:colOff>
      <xdr:row>34</xdr:row>
      <xdr:rowOff>65742</xdr:rowOff>
    </xdr:to>
    <xdr:sp macro="" textlink="">
      <xdr:nvSpPr>
        <xdr:cNvPr id="131" name="楕円 130"/>
        <xdr:cNvSpPr/>
      </xdr:nvSpPr>
      <xdr:spPr bwMode="auto">
        <a:xfrm>
          <a:off x="4254500" y="623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75919</xdr:rowOff>
    </xdr:from>
    <xdr:ext cx="762000" cy="259045"/>
    <xdr:sp macro="" textlink="">
      <xdr:nvSpPr>
        <xdr:cNvPr id="132" name="テキスト ボックス 131"/>
        <xdr:cNvSpPr txBox="1"/>
      </xdr:nvSpPr>
      <xdr:spPr>
        <a:xfrm>
          <a:off x="3924300" y="6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219739</xdr:rowOff>
    </xdr:from>
    <xdr:to>
      <xdr:col>19</xdr:col>
      <xdr:colOff>38100</xdr:colOff>
      <xdr:row>33</xdr:row>
      <xdr:rowOff>321339</xdr:rowOff>
    </xdr:to>
    <xdr:sp macro="" textlink="">
      <xdr:nvSpPr>
        <xdr:cNvPr id="133" name="楕円 132"/>
        <xdr:cNvSpPr/>
      </xdr:nvSpPr>
      <xdr:spPr bwMode="auto">
        <a:xfrm>
          <a:off x="3556000" y="614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160066</xdr:rowOff>
    </xdr:from>
    <xdr:ext cx="762000" cy="259045"/>
    <xdr:sp macro="" textlink="">
      <xdr:nvSpPr>
        <xdr:cNvPr id="134" name="テキスト ボックス 133"/>
        <xdr:cNvSpPr txBox="1"/>
      </xdr:nvSpPr>
      <xdr:spPr>
        <a:xfrm>
          <a:off x="3225800" y="591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195649</xdr:rowOff>
    </xdr:from>
    <xdr:to>
      <xdr:col>15</xdr:col>
      <xdr:colOff>101600</xdr:colOff>
      <xdr:row>33</xdr:row>
      <xdr:rowOff>297249</xdr:rowOff>
    </xdr:to>
    <xdr:sp macro="" textlink="">
      <xdr:nvSpPr>
        <xdr:cNvPr id="135" name="楕円 134"/>
        <xdr:cNvSpPr/>
      </xdr:nvSpPr>
      <xdr:spPr bwMode="auto">
        <a:xfrm>
          <a:off x="2857500" y="612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135976</xdr:rowOff>
    </xdr:from>
    <xdr:ext cx="762000" cy="259045"/>
    <xdr:sp macro="" textlink="">
      <xdr:nvSpPr>
        <xdr:cNvPr id="136" name="テキスト ボックス 135"/>
        <xdr:cNvSpPr txBox="1"/>
      </xdr:nvSpPr>
      <xdr:spPr>
        <a:xfrm>
          <a:off x="2527300" y="588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55933</xdr:rowOff>
    </xdr:from>
    <xdr:to>
      <xdr:col>24</xdr:col>
      <xdr:colOff>63500</xdr:colOff>
      <xdr:row>31</xdr:row>
      <xdr:rowOff>97660</xdr:rowOff>
    </xdr:to>
    <xdr:cxnSp macro="">
      <xdr:nvCxnSpPr>
        <xdr:cNvPr id="61" name="直線コネクタ 60"/>
        <xdr:cNvCxnSpPr/>
      </xdr:nvCxnSpPr>
      <xdr:spPr>
        <a:xfrm flipV="1">
          <a:off x="3797300" y="5370883"/>
          <a:ext cx="838200" cy="4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97660</xdr:rowOff>
    </xdr:from>
    <xdr:to>
      <xdr:col>19</xdr:col>
      <xdr:colOff>177800</xdr:colOff>
      <xdr:row>31</xdr:row>
      <xdr:rowOff>133124</xdr:rowOff>
    </xdr:to>
    <xdr:cxnSp macro="">
      <xdr:nvCxnSpPr>
        <xdr:cNvPr id="64" name="直線コネクタ 63"/>
        <xdr:cNvCxnSpPr/>
      </xdr:nvCxnSpPr>
      <xdr:spPr>
        <a:xfrm flipV="1">
          <a:off x="2908300" y="5412610"/>
          <a:ext cx="8890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83670</xdr:rowOff>
    </xdr:from>
    <xdr:to>
      <xdr:col>15</xdr:col>
      <xdr:colOff>50800</xdr:colOff>
      <xdr:row>31</xdr:row>
      <xdr:rowOff>133124</xdr:rowOff>
    </xdr:to>
    <xdr:cxnSp macro="">
      <xdr:nvCxnSpPr>
        <xdr:cNvPr id="67" name="直線コネクタ 66"/>
        <xdr:cNvCxnSpPr/>
      </xdr:nvCxnSpPr>
      <xdr:spPr>
        <a:xfrm>
          <a:off x="2019300" y="5398620"/>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83670</xdr:rowOff>
    </xdr:from>
    <xdr:to>
      <xdr:col>10</xdr:col>
      <xdr:colOff>114300</xdr:colOff>
      <xdr:row>31</xdr:row>
      <xdr:rowOff>129284</xdr:rowOff>
    </xdr:to>
    <xdr:cxnSp macro="">
      <xdr:nvCxnSpPr>
        <xdr:cNvPr id="70" name="直線コネクタ 69"/>
        <xdr:cNvCxnSpPr/>
      </xdr:nvCxnSpPr>
      <xdr:spPr>
        <a:xfrm flipV="1">
          <a:off x="1130300" y="5398620"/>
          <a:ext cx="889000" cy="4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5133</xdr:rowOff>
    </xdr:from>
    <xdr:to>
      <xdr:col>24</xdr:col>
      <xdr:colOff>114300</xdr:colOff>
      <xdr:row>31</xdr:row>
      <xdr:rowOff>106733</xdr:rowOff>
    </xdr:to>
    <xdr:sp macro="" textlink="">
      <xdr:nvSpPr>
        <xdr:cNvPr id="80" name="楕円 79"/>
        <xdr:cNvSpPr/>
      </xdr:nvSpPr>
      <xdr:spPr>
        <a:xfrm>
          <a:off x="4584700" y="53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91510</xdr:rowOff>
    </xdr:from>
    <xdr:ext cx="599010" cy="259045"/>
    <xdr:sp macro="" textlink="">
      <xdr:nvSpPr>
        <xdr:cNvPr id="81" name="人件費該当値テキスト"/>
        <xdr:cNvSpPr txBox="1"/>
      </xdr:nvSpPr>
      <xdr:spPr>
        <a:xfrm>
          <a:off x="4686300" y="523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46860</xdr:rowOff>
    </xdr:from>
    <xdr:to>
      <xdr:col>20</xdr:col>
      <xdr:colOff>38100</xdr:colOff>
      <xdr:row>31</xdr:row>
      <xdr:rowOff>148460</xdr:rowOff>
    </xdr:to>
    <xdr:sp macro="" textlink="">
      <xdr:nvSpPr>
        <xdr:cNvPr id="82" name="楕円 81"/>
        <xdr:cNvSpPr/>
      </xdr:nvSpPr>
      <xdr:spPr>
        <a:xfrm>
          <a:off x="3746500" y="53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164987</xdr:rowOff>
    </xdr:from>
    <xdr:ext cx="599010" cy="259045"/>
    <xdr:sp macro="" textlink="">
      <xdr:nvSpPr>
        <xdr:cNvPr id="83" name="テキスト ボックス 82"/>
        <xdr:cNvSpPr txBox="1"/>
      </xdr:nvSpPr>
      <xdr:spPr>
        <a:xfrm>
          <a:off x="3497795" y="513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82324</xdr:rowOff>
    </xdr:from>
    <xdr:to>
      <xdr:col>15</xdr:col>
      <xdr:colOff>101600</xdr:colOff>
      <xdr:row>32</xdr:row>
      <xdr:rowOff>12474</xdr:rowOff>
    </xdr:to>
    <xdr:sp macro="" textlink="">
      <xdr:nvSpPr>
        <xdr:cNvPr id="84" name="楕円 83"/>
        <xdr:cNvSpPr/>
      </xdr:nvSpPr>
      <xdr:spPr>
        <a:xfrm>
          <a:off x="2857500" y="5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29001</xdr:rowOff>
    </xdr:from>
    <xdr:ext cx="599010" cy="259045"/>
    <xdr:sp macro="" textlink="">
      <xdr:nvSpPr>
        <xdr:cNvPr id="85" name="テキスト ボックス 84"/>
        <xdr:cNvSpPr txBox="1"/>
      </xdr:nvSpPr>
      <xdr:spPr>
        <a:xfrm>
          <a:off x="2608795" y="517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32870</xdr:rowOff>
    </xdr:from>
    <xdr:to>
      <xdr:col>10</xdr:col>
      <xdr:colOff>165100</xdr:colOff>
      <xdr:row>31</xdr:row>
      <xdr:rowOff>134470</xdr:rowOff>
    </xdr:to>
    <xdr:sp macro="" textlink="">
      <xdr:nvSpPr>
        <xdr:cNvPr id="86" name="楕円 85"/>
        <xdr:cNvSpPr/>
      </xdr:nvSpPr>
      <xdr:spPr>
        <a:xfrm>
          <a:off x="1968500" y="53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150997</xdr:rowOff>
    </xdr:from>
    <xdr:ext cx="599010" cy="259045"/>
    <xdr:sp macro="" textlink="">
      <xdr:nvSpPr>
        <xdr:cNvPr id="87" name="テキスト ボックス 86"/>
        <xdr:cNvSpPr txBox="1"/>
      </xdr:nvSpPr>
      <xdr:spPr>
        <a:xfrm>
          <a:off x="1719795" y="51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78484</xdr:rowOff>
    </xdr:from>
    <xdr:to>
      <xdr:col>6</xdr:col>
      <xdr:colOff>38100</xdr:colOff>
      <xdr:row>32</xdr:row>
      <xdr:rowOff>8634</xdr:rowOff>
    </xdr:to>
    <xdr:sp macro="" textlink="">
      <xdr:nvSpPr>
        <xdr:cNvPr id="88" name="楕円 87"/>
        <xdr:cNvSpPr/>
      </xdr:nvSpPr>
      <xdr:spPr>
        <a:xfrm>
          <a:off x="1079500" y="53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25161</xdr:rowOff>
    </xdr:from>
    <xdr:ext cx="599010" cy="259045"/>
    <xdr:sp macro="" textlink="">
      <xdr:nvSpPr>
        <xdr:cNvPr id="89" name="テキスト ボックス 88"/>
        <xdr:cNvSpPr txBox="1"/>
      </xdr:nvSpPr>
      <xdr:spPr>
        <a:xfrm>
          <a:off x="830795" y="516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66152</xdr:rowOff>
    </xdr:from>
    <xdr:to>
      <xdr:col>24</xdr:col>
      <xdr:colOff>63500</xdr:colOff>
      <xdr:row>55</xdr:row>
      <xdr:rowOff>118334</xdr:rowOff>
    </xdr:to>
    <xdr:cxnSp macro="">
      <xdr:nvCxnSpPr>
        <xdr:cNvPr id="118" name="直線コネクタ 117"/>
        <xdr:cNvCxnSpPr/>
      </xdr:nvCxnSpPr>
      <xdr:spPr>
        <a:xfrm flipV="1">
          <a:off x="3797300" y="9495902"/>
          <a:ext cx="838200" cy="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118334</xdr:rowOff>
    </xdr:from>
    <xdr:to>
      <xdr:col>19</xdr:col>
      <xdr:colOff>177800</xdr:colOff>
      <xdr:row>55</xdr:row>
      <xdr:rowOff>169170</xdr:rowOff>
    </xdr:to>
    <xdr:cxnSp macro="">
      <xdr:nvCxnSpPr>
        <xdr:cNvPr id="121" name="直線コネクタ 120"/>
        <xdr:cNvCxnSpPr/>
      </xdr:nvCxnSpPr>
      <xdr:spPr>
        <a:xfrm flipV="1">
          <a:off x="2908300" y="9548084"/>
          <a:ext cx="889000" cy="5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168382</xdr:rowOff>
    </xdr:from>
    <xdr:to>
      <xdr:col>15</xdr:col>
      <xdr:colOff>50800</xdr:colOff>
      <xdr:row>55</xdr:row>
      <xdr:rowOff>169170</xdr:rowOff>
    </xdr:to>
    <xdr:cxnSp macro="">
      <xdr:nvCxnSpPr>
        <xdr:cNvPr id="124" name="直線コネクタ 123"/>
        <xdr:cNvCxnSpPr/>
      </xdr:nvCxnSpPr>
      <xdr:spPr>
        <a:xfrm>
          <a:off x="2019300" y="9598132"/>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168382</xdr:rowOff>
    </xdr:from>
    <xdr:to>
      <xdr:col>10</xdr:col>
      <xdr:colOff>114300</xdr:colOff>
      <xdr:row>56</xdr:row>
      <xdr:rowOff>99352</xdr:rowOff>
    </xdr:to>
    <xdr:cxnSp macro="">
      <xdr:nvCxnSpPr>
        <xdr:cNvPr id="127" name="直線コネクタ 126"/>
        <xdr:cNvCxnSpPr/>
      </xdr:nvCxnSpPr>
      <xdr:spPr>
        <a:xfrm flipV="1">
          <a:off x="1130300" y="9598132"/>
          <a:ext cx="889000" cy="10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15352</xdr:rowOff>
    </xdr:from>
    <xdr:to>
      <xdr:col>24</xdr:col>
      <xdr:colOff>114300</xdr:colOff>
      <xdr:row>55</xdr:row>
      <xdr:rowOff>116952</xdr:rowOff>
    </xdr:to>
    <xdr:sp macro="" textlink="">
      <xdr:nvSpPr>
        <xdr:cNvPr id="137" name="楕円 136"/>
        <xdr:cNvSpPr/>
      </xdr:nvSpPr>
      <xdr:spPr>
        <a:xfrm>
          <a:off x="4584700" y="94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38229</xdr:rowOff>
    </xdr:from>
    <xdr:ext cx="599010" cy="259045"/>
    <xdr:sp macro="" textlink="">
      <xdr:nvSpPr>
        <xdr:cNvPr id="138" name="物件費該当値テキスト"/>
        <xdr:cNvSpPr txBox="1"/>
      </xdr:nvSpPr>
      <xdr:spPr>
        <a:xfrm>
          <a:off x="4686300" y="929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67534</xdr:rowOff>
    </xdr:from>
    <xdr:to>
      <xdr:col>20</xdr:col>
      <xdr:colOff>38100</xdr:colOff>
      <xdr:row>55</xdr:row>
      <xdr:rowOff>169134</xdr:rowOff>
    </xdr:to>
    <xdr:sp macro="" textlink="">
      <xdr:nvSpPr>
        <xdr:cNvPr id="139" name="楕円 138"/>
        <xdr:cNvSpPr/>
      </xdr:nvSpPr>
      <xdr:spPr>
        <a:xfrm>
          <a:off x="3746500" y="94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14211</xdr:rowOff>
    </xdr:from>
    <xdr:ext cx="599010" cy="259045"/>
    <xdr:sp macro="" textlink="">
      <xdr:nvSpPr>
        <xdr:cNvPr id="140" name="テキスト ボックス 139"/>
        <xdr:cNvSpPr txBox="1"/>
      </xdr:nvSpPr>
      <xdr:spPr>
        <a:xfrm>
          <a:off x="3497795" y="927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118370</xdr:rowOff>
    </xdr:from>
    <xdr:to>
      <xdr:col>15</xdr:col>
      <xdr:colOff>101600</xdr:colOff>
      <xdr:row>56</xdr:row>
      <xdr:rowOff>48520</xdr:rowOff>
    </xdr:to>
    <xdr:sp macro="" textlink="">
      <xdr:nvSpPr>
        <xdr:cNvPr id="141" name="楕円 140"/>
        <xdr:cNvSpPr/>
      </xdr:nvSpPr>
      <xdr:spPr>
        <a:xfrm>
          <a:off x="2857500" y="9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65047</xdr:rowOff>
    </xdr:from>
    <xdr:ext cx="599010" cy="259045"/>
    <xdr:sp macro="" textlink="">
      <xdr:nvSpPr>
        <xdr:cNvPr id="142" name="テキスト ボックス 141"/>
        <xdr:cNvSpPr txBox="1"/>
      </xdr:nvSpPr>
      <xdr:spPr>
        <a:xfrm>
          <a:off x="2608795" y="93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117582</xdr:rowOff>
    </xdr:from>
    <xdr:to>
      <xdr:col>10</xdr:col>
      <xdr:colOff>165100</xdr:colOff>
      <xdr:row>56</xdr:row>
      <xdr:rowOff>47732</xdr:rowOff>
    </xdr:to>
    <xdr:sp macro="" textlink="">
      <xdr:nvSpPr>
        <xdr:cNvPr id="143" name="楕円 142"/>
        <xdr:cNvSpPr/>
      </xdr:nvSpPr>
      <xdr:spPr>
        <a:xfrm>
          <a:off x="1968500" y="95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64259</xdr:rowOff>
    </xdr:from>
    <xdr:ext cx="599010" cy="259045"/>
    <xdr:sp macro="" textlink="">
      <xdr:nvSpPr>
        <xdr:cNvPr id="144" name="テキスト ボックス 143"/>
        <xdr:cNvSpPr txBox="1"/>
      </xdr:nvSpPr>
      <xdr:spPr>
        <a:xfrm>
          <a:off x="1719795" y="932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48552</xdr:rowOff>
    </xdr:from>
    <xdr:to>
      <xdr:col>6</xdr:col>
      <xdr:colOff>38100</xdr:colOff>
      <xdr:row>56</xdr:row>
      <xdr:rowOff>150152</xdr:rowOff>
    </xdr:to>
    <xdr:sp macro="" textlink="">
      <xdr:nvSpPr>
        <xdr:cNvPr id="145" name="楕円 144"/>
        <xdr:cNvSpPr/>
      </xdr:nvSpPr>
      <xdr:spPr>
        <a:xfrm>
          <a:off x="1079500" y="96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166679</xdr:rowOff>
    </xdr:from>
    <xdr:ext cx="599010" cy="259045"/>
    <xdr:sp macro="" textlink="">
      <xdr:nvSpPr>
        <xdr:cNvPr id="146" name="テキスト ボックス 145"/>
        <xdr:cNvSpPr txBox="1"/>
      </xdr:nvSpPr>
      <xdr:spPr>
        <a:xfrm>
          <a:off x="830795" y="942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37678</xdr:rowOff>
    </xdr:from>
    <xdr:to>
      <xdr:col>24</xdr:col>
      <xdr:colOff>63500</xdr:colOff>
      <xdr:row>78</xdr:row>
      <xdr:rowOff>58579</xdr:rowOff>
    </xdr:to>
    <xdr:cxnSp macro="">
      <xdr:nvCxnSpPr>
        <xdr:cNvPr id="177" name="直線コネクタ 176"/>
        <xdr:cNvCxnSpPr/>
      </xdr:nvCxnSpPr>
      <xdr:spPr>
        <a:xfrm flipV="1">
          <a:off x="3797300" y="13410778"/>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112300</xdr:rowOff>
    </xdr:from>
    <xdr:to>
      <xdr:col>19</xdr:col>
      <xdr:colOff>177800</xdr:colOff>
      <xdr:row>78</xdr:row>
      <xdr:rowOff>58579</xdr:rowOff>
    </xdr:to>
    <xdr:cxnSp macro="">
      <xdr:nvCxnSpPr>
        <xdr:cNvPr id="180" name="直線コネクタ 179"/>
        <xdr:cNvCxnSpPr/>
      </xdr:nvCxnSpPr>
      <xdr:spPr>
        <a:xfrm>
          <a:off x="2908300" y="13313950"/>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112300</xdr:rowOff>
    </xdr:from>
    <xdr:to>
      <xdr:col>15</xdr:col>
      <xdr:colOff>50800</xdr:colOff>
      <xdr:row>77</xdr:row>
      <xdr:rowOff>131014</xdr:rowOff>
    </xdr:to>
    <xdr:cxnSp macro="">
      <xdr:nvCxnSpPr>
        <xdr:cNvPr id="183" name="直線コネクタ 182"/>
        <xdr:cNvCxnSpPr/>
      </xdr:nvCxnSpPr>
      <xdr:spPr>
        <a:xfrm flipV="1">
          <a:off x="2019300" y="13313950"/>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131014</xdr:rowOff>
    </xdr:from>
    <xdr:to>
      <xdr:col>10</xdr:col>
      <xdr:colOff>114300</xdr:colOff>
      <xdr:row>77</xdr:row>
      <xdr:rowOff>135421</xdr:rowOff>
    </xdr:to>
    <xdr:cxnSp macro="">
      <xdr:nvCxnSpPr>
        <xdr:cNvPr id="186" name="直線コネクタ 185"/>
        <xdr:cNvCxnSpPr/>
      </xdr:nvCxnSpPr>
      <xdr:spPr>
        <a:xfrm flipV="1">
          <a:off x="1130300" y="13332664"/>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158328</xdr:rowOff>
    </xdr:from>
    <xdr:to>
      <xdr:col>24</xdr:col>
      <xdr:colOff>114300</xdr:colOff>
      <xdr:row>78</xdr:row>
      <xdr:rowOff>88478</xdr:rowOff>
    </xdr:to>
    <xdr:sp macro="" textlink="">
      <xdr:nvSpPr>
        <xdr:cNvPr id="196" name="楕円 195"/>
        <xdr:cNvSpPr/>
      </xdr:nvSpPr>
      <xdr:spPr>
        <a:xfrm>
          <a:off x="45847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136755</xdr:rowOff>
    </xdr:from>
    <xdr:ext cx="469744" cy="259045"/>
    <xdr:sp macro="" textlink="">
      <xdr:nvSpPr>
        <xdr:cNvPr id="197" name="維持補修費該当値テキスト"/>
        <xdr:cNvSpPr txBox="1"/>
      </xdr:nvSpPr>
      <xdr:spPr>
        <a:xfrm>
          <a:off x="4686300" y="133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7779</xdr:rowOff>
    </xdr:from>
    <xdr:to>
      <xdr:col>20</xdr:col>
      <xdr:colOff>38100</xdr:colOff>
      <xdr:row>78</xdr:row>
      <xdr:rowOff>109379</xdr:rowOff>
    </xdr:to>
    <xdr:sp macro="" textlink="">
      <xdr:nvSpPr>
        <xdr:cNvPr id="198" name="楕円 197"/>
        <xdr:cNvSpPr/>
      </xdr:nvSpPr>
      <xdr:spPr>
        <a:xfrm>
          <a:off x="3746500" y="133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100506</xdr:rowOff>
    </xdr:from>
    <xdr:ext cx="469744" cy="259045"/>
    <xdr:sp macro="" textlink="">
      <xdr:nvSpPr>
        <xdr:cNvPr id="199" name="テキスト ボックス 198"/>
        <xdr:cNvSpPr txBox="1"/>
      </xdr:nvSpPr>
      <xdr:spPr>
        <a:xfrm>
          <a:off x="3562428" y="1347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61500</xdr:rowOff>
    </xdr:from>
    <xdr:to>
      <xdr:col>15</xdr:col>
      <xdr:colOff>101600</xdr:colOff>
      <xdr:row>77</xdr:row>
      <xdr:rowOff>163100</xdr:rowOff>
    </xdr:to>
    <xdr:sp macro="" textlink="">
      <xdr:nvSpPr>
        <xdr:cNvPr id="200" name="楕円 199"/>
        <xdr:cNvSpPr/>
      </xdr:nvSpPr>
      <xdr:spPr>
        <a:xfrm>
          <a:off x="2857500" y="132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154227</xdr:rowOff>
    </xdr:from>
    <xdr:ext cx="534377" cy="259045"/>
    <xdr:sp macro="" textlink="">
      <xdr:nvSpPr>
        <xdr:cNvPr id="201" name="テキスト ボックス 200"/>
        <xdr:cNvSpPr txBox="1"/>
      </xdr:nvSpPr>
      <xdr:spPr>
        <a:xfrm>
          <a:off x="2641111" y="133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80214</xdr:rowOff>
    </xdr:from>
    <xdr:to>
      <xdr:col>10</xdr:col>
      <xdr:colOff>165100</xdr:colOff>
      <xdr:row>78</xdr:row>
      <xdr:rowOff>10364</xdr:rowOff>
    </xdr:to>
    <xdr:sp macro="" textlink="">
      <xdr:nvSpPr>
        <xdr:cNvPr id="202" name="楕円 201"/>
        <xdr:cNvSpPr/>
      </xdr:nvSpPr>
      <xdr:spPr>
        <a:xfrm>
          <a:off x="1968500" y="132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1491</xdr:rowOff>
    </xdr:from>
    <xdr:ext cx="469744" cy="259045"/>
    <xdr:sp macro="" textlink="">
      <xdr:nvSpPr>
        <xdr:cNvPr id="203" name="テキスト ボックス 202"/>
        <xdr:cNvSpPr txBox="1"/>
      </xdr:nvSpPr>
      <xdr:spPr>
        <a:xfrm>
          <a:off x="1784428" y="133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84621</xdr:rowOff>
    </xdr:from>
    <xdr:to>
      <xdr:col>6</xdr:col>
      <xdr:colOff>38100</xdr:colOff>
      <xdr:row>78</xdr:row>
      <xdr:rowOff>14771</xdr:rowOff>
    </xdr:to>
    <xdr:sp macro="" textlink="">
      <xdr:nvSpPr>
        <xdr:cNvPr id="204" name="楕円 203"/>
        <xdr:cNvSpPr/>
      </xdr:nvSpPr>
      <xdr:spPr>
        <a:xfrm>
          <a:off x="1079500" y="132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5898</xdr:rowOff>
    </xdr:from>
    <xdr:ext cx="469744" cy="259045"/>
    <xdr:sp macro="" textlink="">
      <xdr:nvSpPr>
        <xdr:cNvPr id="205" name="テキスト ボックス 204"/>
        <xdr:cNvSpPr txBox="1"/>
      </xdr:nvSpPr>
      <xdr:spPr>
        <a:xfrm>
          <a:off x="895428" y="133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114587</xdr:rowOff>
    </xdr:from>
    <xdr:to>
      <xdr:col>24</xdr:col>
      <xdr:colOff>63500</xdr:colOff>
      <xdr:row>95</xdr:row>
      <xdr:rowOff>145121</xdr:rowOff>
    </xdr:to>
    <xdr:cxnSp macro="">
      <xdr:nvCxnSpPr>
        <xdr:cNvPr id="237" name="直線コネクタ 236"/>
        <xdr:cNvCxnSpPr/>
      </xdr:nvCxnSpPr>
      <xdr:spPr>
        <a:xfrm>
          <a:off x="3797300" y="16402337"/>
          <a:ext cx="8382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114587</xdr:rowOff>
    </xdr:from>
    <xdr:to>
      <xdr:col>19</xdr:col>
      <xdr:colOff>177800</xdr:colOff>
      <xdr:row>96</xdr:row>
      <xdr:rowOff>134181</xdr:rowOff>
    </xdr:to>
    <xdr:cxnSp macro="">
      <xdr:nvCxnSpPr>
        <xdr:cNvPr id="240" name="直線コネクタ 239"/>
        <xdr:cNvCxnSpPr/>
      </xdr:nvCxnSpPr>
      <xdr:spPr>
        <a:xfrm flipV="1">
          <a:off x="2908300" y="16402337"/>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134181</xdr:rowOff>
    </xdr:from>
    <xdr:to>
      <xdr:col>15</xdr:col>
      <xdr:colOff>50800</xdr:colOff>
      <xdr:row>96</xdr:row>
      <xdr:rowOff>134998</xdr:rowOff>
    </xdr:to>
    <xdr:cxnSp macro="">
      <xdr:nvCxnSpPr>
        <xdr:cNvPr id="243" name="直線コネクタ 242"/>
        <xdr:cNvCxnSpPr/>
      </xdr:nvCxnSpPr>
      <xdr:spPr>
        <a:xfrm flipV="1">
          <a:off x="2019300" y="1659338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134998</xdr:rowOff>
    </xdr:from>
    <xdr:to>
      <xdr:col>10</xdr:col>
      <xdr:colOff>114300</xdr:colOff>
      <xdr:row>97</xdr:row>
      <xdr:rowOff>115534</xdr:rowOff>
    </xdr:to>
    <xdr:cxnSp macro="">
      <xdr:nvCxnSpPr>
        <xdr:cNvPr id="246" name="直線コネクタ 245"/>
        <xdr:cNvCxnSpPr/>
      </xdr:nvCxnSpPr>
      <xdr:spPr>
        <a:xfrm flipV="1">
          <a:off x="1130300" y="16594198"/>
          <a:ext cx="889000" cy="1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94321</xdr:rowOff>
    </xdr:from>
    <xdr:to>
      <xdr:col>24</xdr:col>
      <xdr:colOff>114300</xdr:colOff>
      <xdr:row>96</xdr:row>
      <xdr:rowOff>24471</xdr:rowOff>
    </xdr:to>
    <xdr:sp macro="" textlink="">
      <xdr:nvSpPr>
        <xdr:cNvPr id="256" name="楕円 255"/>
        <xdr:cNvSpPr/>
      </xdr:nvSpPr>
      <xdr:spPr>
        <a:xfrm>
          <a:off x="4584700" y="1638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117198</xdr:rowOff>
    </xdr:from>
    <xdr:ext cx="534377" cy="259045"/>
    <xdr:sp macro="" textlink="">
      <xdr:nvSpPr>
        <xdr:cNvPr id="257" name="扶助費該当値テキスト"/>
        <xdr:cNvSpPr txBox="1"/>
      </xdr:nvSpPr>
      <xdr:spPr>
        <a:xfrm>
          <a:off x="4686300" y="1623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63787</xdr:rowOff>
    </xdr:from>
    <xdr:to>
      <xdr:col>20</xdr:col>
      <xdr:colOff>38100</xdr:colOff>
      <xdr:row>95</xdr:row>
      <xdr:rowOff>165387</xdr:rowOff>
    </xdr:to>
    <xdr:sp macro="" textlink="">
      <xdr:nvSpPr>
        <xdr:cNvPr id="258" name="楕円 257"/>
        <xdr:cNvSpPr/>
      </xdr:nvSpPr>
      <xdr:spPr>
        <a:xfrm>
          <a:off x="3746500" y="163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10464</xdr:rowOff>
    </xdr:from>
    <xdr:ext cx="534377" cy="259045"/>
    <xdr:sp macro="" textlink="">
      <xdr:nvSpPr>
        <xdr:cNvPr id="259" name="テキスト ボックス 258"/>
        <xdr:cNvSpPr txBox="1"/>
      </xdr:nvSpPr>
      <xdr:spPr>
        <a:xfrm>
          <a:off x="3530111" y="161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83381</xdr:rowOff>
    </xdr:from>
    <xdr:to>
      <xdr:col>15</xdr:col>
      <xdr:colOff>101600</xdr:colOff>
      <xdr:row>97</xdr:row>
      <xdr:rowOff>13531</xdr:rowOff>
    </xdr:to>
    <xdr:sp macro="" textlink="">
      <xdr:nvSpPr>
        <xdr:cNvPr id="260" name="楕円 259"/>
        <xdr:cNvSpPr/>
      </xdr:nvSpPr>
      <xdr:spPr>
        <a:xfrm>
          <a:off x="2857500" y="165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30058</xdr:rowOff>
    </xdr:from>
    <xdr:ext cx="534377" cy="259045"/>
    <xdr:sp macro="" textlink="">
      <xdr:nvSpPr>
        <xdr:cNvPr id="261" name="テキスト ボックス 260"/>
        <xdr:cNvSpPr txBox="1"/>
      </xdr:nvSpPr>
      <xdr:spPr>
        <a:xfrm>
          <a:off x="2641111" y="163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84198</xdr:rowOff>
    </xdr:from>
    <xdr:to>
      <xdr:col>10</xdr:col>
      <xdr:colOff>165100</xdr:colOff>
      <xdr:row>97</xdr:row>
      <xdr:rowOff>14348</xdr:rowOff>
    </xdr:to>
    <xdr:sp macro="" textlink="">
      <xdr:nvSpPr>
        <xdr:cNvPr id="262" name="楕円 261"/>
        <xdr:cNvSpPr/>
      </xdr:nvSpPr>
      <xdr:spPr>
        <a:xfrm>
          <a:off x="1968500" y="165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30875</xdr:rowOff>
    </xdr:from>
    <xdr:ext cx="534377" cy="259045"/>
    <xdr:sp macro="" textlink="">
      <xdr:nvSpPr>
        <xdr:cNvPr id="263" name="テキスト ボックス 262"/>
        <xdr:cNvSpPr txBox="1"/>
      </xdr:nvSpPr>
      <xdr:spPr>
        <a:xfrm>
          <a:off x="1752111" y="1631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64734</xdr:rowOff>
    </xdr:from>
    <xdr:to>
      <xdr:col>6</xdr:col>
      <xdr:colOff>38100</xdr:colOff>
      <xdr:row>97</xdr:row>
      <xdr:rowOff>166334</xdr:rowOff>
    </xdr:to>
    <xdr:sp macro="" textlink="">
      <xdr:nvSpPr>
        <xdr:cNvPr id="264" name="楕円 263"/>
        <xdr:cNvSpPr/>
      </xdr:nvSpPr>
      <xdr:spPr>
        <a:xfrm>
          <a:off x="1079500" y="166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11411</xdr:rowOff>
    </xdr:from>
    <xdr:ext cx="534377" cy="259045"/>
    <xdr:sp macro="" textlink="">
      <xdr:nvSpPr>
        <xdr:cNvPr id="265" name="テキスト ボックス 264"/>
        <xdr:cNvSpPr txBox="1"/>
      </xdr:nvSpPr>
      <xdr:spPr>
        <a:xfrm>
          <a:off x="863111" y="164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165513</xdr:rowOff>
    </xdr:from>
    <xdr:to>
      <xdr:col>55</xdr:col>
      <xdr:colOff>0</xdr:colOff>
      <xdr:row>36</xdr:row>
      <xdr:rowOff>168492</xdr:rowOff>
    </xdr:to>
    <xdr:cxnSp macro="">
      <xdr:nvCxnSpPr>
        <xdr:cNvPr id="294" name="直線コネクタ 293"/>
        <xdr:cNvCxnSpPr/>
      </xdr:nvCxnSpPr>
      <xdr:spPr>
        <a:xfrm flipV="1">
          <a:off x="9639300" y="6166263"/>
          <a:ext cx="838200" cy="17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168492</xdr:rowOff>
    </xdr:from>
    <xdr:to>
      <xdr:col>50</xdr:col>
      <xdr:colOff>114300</xdr:colOff>
      <xdr:row>37</xdr:row>
      <xdr:rowOff>46565</xdr:rowOff>
    </xdr:to>
    <xdr:cxnSp macro="">
      <xdr:nvCxnSpPr>
        <xdr:cNvPr id="297" name="直線コネクタ 296"/>
        <xdr:cNvCxnSpPr/>
      </xdr:nvCxnSpPr>
      <xdr:spPr>
        <a:xfrm flipV="1">
          <a:off x="8750300" y="6340692"/>
          <a:ext cx="8890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46565</xdr:rowOff>
    </xdr:from>
    <xdr:to>
      <xdr:col>45</xdr:col>
      <xdr:colOff>177800</xdr:colOff>
      <xdr:row>37</xdr:row>
      <xdr:rowOff>52634</xdr:rowOff>
    </xdr:to>
    <xdr:cxnSp macro="">
      <xdr:nvCxnSpPr>
        <xdr:cNvPr id="300" name="直線コネクタ 299"/>
        <xdr:cNvCxnSpPr/>
      </xdr:nvCxnSpPr>
      <xdr:spPr>
        <a:xfrm flipV="1">
          <a:off x="7861300" y="6390215"/>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52634</xdr:rowOff>
    </xdr:from>
    <xdr:to>
      <xdr:col>41</xdr:col>
      <xdr:colOff>50800</xdr:colOff>
      <xdr:row>37</xdr:row>
      <xdr:rowOff>82009</xdr:rowOff>
    </xdr:to>
    <xdr:cxnSp macro="">
      <xdr:nvCxnSpPr>
        <xdr:cNvPr id="303" name="直線コネクタ 302"/>
        <xdr:cNvCxnSpPr/>
      </xdr:nvCxnSpPr>
      <xdr:spPr>
        <a:xfrm flipV="1">
          <a:off x="6972300" y="639628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114713</xdr:rowOff>
    </xdr:from>
    <xdr:to>
      <xdr:col>55</xdr:col>
      <xdr:colOff>50800</xdr:colOff>
      <xdr:row>36</xdr:row>
      <xdr:rowOff>44863</xdr:rowOff>
    </xdr:to>
    <xdr:sp macro="" textlink="">
      <xdr:nvSpPr>
        <xdr:cNvPr id="313" name="楕円 312"/>
        <xdr:cNvSpPr/>
      </xdr:nvSpPr>
      <xdr:spPr>
        <a:xfrm>
          <a:off x="10426700" y="61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137590</xdr:rowOff>
    </xdr:from>
    <xdr:ext cx="599010" cy="259045"/>
    <xdr:sp macro="" textlink="">
      <xdr:nvSpPr>
        <xdr:cNvPr id="314" name="補助費等該当値テキスト"/>
        <xdr:cNvSpPr txBox="1"/>
      </xdr:nvSpPr>
      <xdr:spPr>
        <a:xfrm>
          <a:off x="10528300" y="596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117692</xdr:rowOff>
    </xdr:from>
    <xdr:to>
      <xdr:col>50</xdr:col>
      <xdr:colOff>165100</xdr:colOff>
      <xdr:row>37</xdr:row>
      <xdr:rowOff>47842</xdr:rowOff>
    </xdr:to>
    <xdr:sp macro="" textlink="">
      <xdr:nvSpPr>
        <xdr:cNvPr id="315" name="楕円 314"/>
        <xdr:cNvSpPr/>
      </xdr:nvSpPr>
      <xdr:spPr>
        <a:xfrm>
          <a:off x="9588500" y="62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38969</xdr:rowOff>
    </xdr:from>
    <xdr:ext cx="599010" cy="259045"/>
    <xdr:sp macro="" textlink="">
      <xdr:nvSpPr>
        <xdr:cNvPr id="316" name="テキスト ボックス 315"/>
        <xdr:cNvSpPr txBox="1"/>
      </xdr:nvSpPr>
      <xdr:spPr>
        <a:xfrm>
          <a:off x="9339795" y="638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167215</xdr:rowOff>
    </xdr:from>
    <xdr:to>
      <xdr:col>46</xdr:col>
      <xdr:colOff>38100</xdr:colOff>
      <xdr:row>37</xdr:row>
      <xdr:rowOff>97365</xdr:rowOff>
    </xdr:to>
    <xdr:sp macro="" textlink="">
      <xdr:nvSpPr>
        <xdr:cNvPr id="317" name="楕円 316"/>
        <xdr:cNvSpPr/>
      </xdr:nvSpPr>
      <xdr:spPr>
        <a:xfrm>
          <a:off x="8699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88492</xdr:rowOff>
    </xdr:from>
    <xdr:ext cx="534377" cy="259045"/>
    <xdr:sp macro="" textlink="">
      <xdr:nvSpPr>
        <xdr:cNvPr id="318" name="テキスト ボックス 317"/>
        <xdr:cNvSpPr txBox="1"/>
      </xdr:nvSpPr>
      <xdr:spPr>
        <a:xfrm>
          <a:off x="8483111" y="6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1834</xdr:rowOff>
    </xdr:from>
    <xdr:to>
      <xdr:col>41</xdr:col>
      <xdr:colOff>101600</xdr:colOff>
      <xdr:row>37</xdr:row>
      <xdr:rowOff>103434</xdr:rowOff>
    </xdr:to>
    <xdr:sp macro="" textlink="">
      <xdr:nvSpPr>
        <xdr:cNvPr id="319" name="楕円 318"/>
        <xdr:cNvSpPr/>
      </xdr:nvSpPr>
      <xdr:spPr>
        <a:xfrm>
          <a:off x="7810500" y="63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94561</xdr:rowOff>
    </xdr:from>
    <xdr:ext cx="534377" cy="259045"/>
    <xdr:sp macro="" textlink="">
      <xdr:nvSpPr>
        <xdr:cNvPr id="320" name="テキスト ボックス 319"/>
        <xdr:cNvSpPr txBox="1"/>
      </xdr:nvSpPr>
      <xdr:spPr>
        <a:xfrm>
          <a:off x="7594111" y="64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31209</xdr:rowOff>
    </xdr:from>
    <xdr:to>
      <xdr:col>36</xdr:col>
      <xdr:colOff>165100</xdr:colOff>
      <xdr:row>37</xdr:row>
      <xdr:rowOff>132809</xdr:rowOff>
    </xdr:to>
    <xdr:sp macro="" textlink="">
      <xdr:nvSpPr>
        <xdr:cNvPr id="321" name="楕円 320"/>
        <xdr:cNvSpPr/>
      </xdr:nvSpPr>
      <xdr:spPr>
        <a:xfrm>
          <a:off x="6921500" y="63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123936</xdr:rowOff>
    </xdr:from>
    <xdr:ext cx="534377" cy="259045"/>
    <xdr:sp macro="" textlink="">
      <xdr:nvSpPr>
        <xdr:cNvPr id="322" name="テキスト ボックス 321"/>
        <xdr:cNvSpPr txBox="1"/>
      </xdr:nvSpPr>
      <xdr:spPr>
        <a:xfrm>
          <a:off x="6705111" y="64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137454</xdr:rowOff>
    </xdr:from>
    <xdr:to>
      <xdr:col>55</xdr:col>
      <xdr:colOff>0</xdr:colOff>
      <xdr:row>58</xdr:row>
      <xdr:rowOff>141593</xdr:rowOff>
    </xdr:to>
    <xdr:cxnSp macro="">
      <xdr:nvCxnSpPr>
        <xdr:cNvPr id="353" name="直線コネクタ 352"/>
        <xdr:cNvCxnSpPr/>
      </xdr:nvCxnSpPr>
      <xdr:spPr>
        <a:xfrm flipV="1">
          <a:off x="9639300" y="10081554"/>
          <a:ext cx="8382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141593</xdr:rowOff>
    </xdr:from>
    <xdr:to>
      <xdr:col>50</xdr:col>
      <xdr:colOff>114300</xdr:colOff>
      <xdr:row>58</xdr:row>
      <xdr:rowOff>160964</xdr:rowOff>
    </xdr:to>
    <xdr:cxnSp macro="">
      <xdr:nvCxnSpPr>
        <xdr:cNvPr id="356" name="直線コネクタ 355"/>
        <xdr:cNvCxnSpPr/>
      </xdr:nvCxnSpPr>
      <xdr:spPr>
        <a:xfrm flipV="1">
          <a:off x="8750300" y="10085693"/>
          <a:ext cx="889000" cy="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138924</xdr:rowOff>
    </xdr:from>
    <xdr:to>
      <xdr:col>45</xdr:col>
      <xdr:colOff>177800</xdr:colOff>
      <xdr:row>58</xdr:row>
      <xdr:rowOff>160964</xdr:rowOff>
    </xdr:to>
    <xdr:cxnSp macro="">
      <xdr:nvCxnSpPr>
        <xdr:cNvPr id="359" name="直線コネクタ 358"/>
        <xdr:cNvCxnSpPr/>
      </xdr:nvCxnSpPr>
      <xdr:spPr>
        <a:xfrm>
          <a:off x="7861300" y="10083024"/>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39970</xdr:rowOff>
    </xdr:from>
    <xdr:to>
      <xdr:col>41</xdr:col>
      <xdr:colOff>50800</xdr:colOff>
      <xdr:row>58</xdr:row>
      <xdr:rowOff>138924</xdr:rowOff>
    </xdr:to>
    <xdr:cxnSp macro="">
      <xdr:nvCxnSpPr>
        <xdr:cNvPr id="362" name="直線コネクタ 361"/>
        <xdr:cNvCxnSpPr/>
      </xdr:nvCxnSpPr>
      <xdr:spPr>
        <a:xfrm>
          <a:off x="6972300" y="9984070"/>
          <a:ext cx="889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86654</xdr:rowOff>
    </xdr:from>
    <xdr:to>
      <xdr:col>55</xdr:col>
      <xdr:colOff>50800</xdr:colOff>
      <xdr:row>59</xdr:row>
      <xdr:rowOff>16804</xdr:rowOff>
    </xdr:to>
    <xdr:sp macro="" textlink="">
      <xdr:nvSpPr>
        <xdr:cNvPr id="372" name="楕円 371"/>
        <xdr:cNvSpPr/>
      </xdr:nvSpPr>
      <xdr:spPr>
        <a:xfrm>
          <a:off x="10426700" y="100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1581</xdr:rowOff>
    </xdr:from>
    <xdr:ext cx="599010" cy="259045"/>
    <xdr:sp macro="" textlink="">
      <xdr:nvSpPr>
        <xdr:cNvPr id="373" name="普通建設事業費該当値テキスト"/>
        <xdr:cNvSpPr txBox="1"/>
      </xdr:nvSpPr>
      <xdr:spPr>
        <a:xfrm>
          <a:off x="10528300" y="994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90793</xdr:rowOff>
    </xdr:from>
    <xdr:to>
      <xdr:col>50</xdr:col>
      <xdr:colOff>165100</xdr:colOff>
      <xdr:row>59</xdr:row>
      <xdr:rowOff>20943</xdr:rowOff>
    </xdr:to>
    <xdr:sp macro="" textlink="">
      <xdr:nvSpPr>
        <xdr:cNvPr id="374" name="楕円 373"/>
        <xdr:cNvSpPr/>
      </xdr:nvSpPr>
      <xdr:spPr>
        <a:xfrm>
          <a:off x="9588500" y="100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12070</xdr:rowOff>
    </xdr:from>
    <xdr:ext cx="599010" cy="259045"/>
    <xdr:sp macro="" textlink="">
      <xdr:nvSpPr>
        <xdr:cNvPr id="375" name="テキスト ボックス 374"/>
        <xdr:cNvSpPr txBox="1"/>
      </xdr:nvSpPr>
      <xdr:spPr>
        <a:xfrm>
          <a:off x="9339795" y="1012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110164</xdr:rowOff>
    </xdr:from>
    <xdr:to>
      <xdr:col>46</xdr:col>
      <xdr:colOff>38100</xdr:colOff>
      <xdr:row>59</xdr:row>
      <xdr:rowOff>40314</xdr:rowOff>
    </xdr:to>
    <xdr:sp macro="" textlink="">
      <xdr:nvSpPr>
        <xdr:cNvPr id="376" name="楕円 375"/>
        <xdr:cNvSpPr/>
      </xdr:nvSpPr>
      <xdr:spPr>
        <a:xfrm>
          <a:off x="8699500" y="100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31441</xdr:rowOff>
    </xdr:from>
    <xdr:ext cx="599010" cy="259045"/>
    <xdr:sp macro="" textlink="">
      <xdr:nvSpPr>
        <xdr:cNvPr id="377" name="テキスト ボックス 376"/>
        <xdr:cNvSpPr txBox="1"/>
      </xdr:nvSpPr>
      <xdr:spPr>
        <a:xfrm>
          <a:off x="8450795" y="1014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88124</xdr:rowOff>
    </xdr:from>
    <xdr:to>
      <xdr:col>41</xdr:col>
      <xdr:colOff>101600</xdr:colOff>
      <xdr:row>59</xdr:row>
      <xdr:rowOff>18274</xdr:rowOff>
    </xdr:to>
    <xdr:sp macro="" textlink="">
      <xdr:nvSpPr>
        <xdr:cNvPr id="378" name="楕円 377"/>
        <xdr:cNvSpPr/>
      </xdr:nvSpPr>
      <xdr:spPr>
        <a:xfrm>
          <a:off x="7810500" y="100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9401</xdr:rowOff>
    </xdr:from>
    <xdr:ext cx="599010" cy="259045"/>
    <xdr:sp macro="" textlink="">
      <xdr:nvSpPr>
        <xdr:cNvPr id="379" name="テキスト ボックス 378"/>
        <xdr:cNvSpPr txBox="1"/>
      </xdr:nvSpPr>
      <xdr:spPr>
        <a:xfrm>
          <a:off x="7561795" y="1012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160620</xdr:rowOff>
    </xdr:from>
    <xdr:to>
      <xdr:col>36</xdr:col>
      <xdr:colOff>165100</xdr:colOff>
      <xdr:row>58</xdr:row>
      <xdr:rowOff>90770</xdr:rowOff>
    </xdr:to>
    <xdr:sp macro="" textlink="">
      <xdr:nvSpPr>
        <xdr:cNvPr id="380" name="楕円 379"/>
        <xdr:cNvSpPr/>
      </xdr:nvSpPr>
      <xdr:spPr>
        <a:xfrm>
          <a:off x="6921500" y="99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107297</xdr:rowOff>
    </xdr:from>
    <xdr:ext cx="599010" cy="259045"/>
    <xdr:sp macro="" textlink="">
      <xdr:nvSpPr>
        <xdr:cNvPr id="381" name="テキスト ボックス 380"/>
        <xdr:cNvSpPr txBox="1"/>
      </xdr:nvSpPr>
      <xdr:spPr>
        <a:xfrm>
          <a:off x="6672795" y="970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110545</xdr:rowOff>
    </xdr:from>
    <xdr:to>
      <xdr:col>55</xdr:col>
      <xdr:colOff>0</xdr:colOff>
      <xdr:row>78</xdr:row>
      <xdr:rowOff>166157</xdr:rowOff>
    </xdr:to>
    <xdr:cxnSp macro="">
      <xdr:nvCxnSpPr>
        <xdr:cNvPr id="410" name="直線コネクタ 409"/>
        <xdr:cNvCxnSpPr/>
      </xdr:nvCxnSpPr>
      <xdr:spPr>
        <a:xfrm>
          <a:off x="9639300" y="13483645"/>
          <a:ext cx="838200" cy="5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110545</xdr:rowOff>
    </xdr:from>
    <xdr:to>
      <xdr:col>50</xdr:col>
      <xdr:colOff>114300</xdr:colOff>
      <xdr:row>78</xdr:row>
      <xdr:rowOff>113179</xdr:rowOff>
    </xdr:to>
    <xdr:cxnSp macro="">
      <xdr:nvCxnSpPr>
        <xdr:cNvPr id="413" name="直線コネクタ 412"/>
        <xdr:cNvCxnSpPr/>
      </xdr:nvCxnSpPr>
      <xdr:spPr>
        <a:xfrm flipV="1">
          <a:off x="8750300" y="13483645"/>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113179</xdr:rowOff>
    </xdr:from>
    <xdr:to>
      <xdr:col>45</xdr:col>
      <xdr:colOff>177800</xdr:colOff>
      <xdr:row>78</xdr:row>
      <xdr:rowOff>131073</xdr:rowOff>
    </xdr:to>
    <xdr:cxnSp macro="">
      <xdr:nvCxnSpPr>
        <xdr:cNvPr id="416" name="直線コネクタ 415"/>
        <xdr:cNvCxnSpPr/>
      </xdr:nvCxnSpPr>
      <xdr:spPr>
        <a:xfrm flipV="1">
          <a:off x="7861300" y="13486279"/>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115357</xdr:rowOff>
    </xdr:from>
    <xdr:to>
      <xdr:col>55</xdr:col>
      <xdr:colOff>50800</xdr:colOff>
      <xdr:row>79</xdr:row>
      <xdr:rowOff>45507</xdr:rowOff>
    </xdr:to>
    <xdr:sp macro="" textlink="">
      <xdr:nvSpPr>
        <xdr:cNvPr id="426" name="楕円 425"/>
        <xdr:cNvSpPr/>
      </xdr:nvSpPr>
      <xdr:spPr>
        <a:xfrm>
          <a:off x="10426700" y="134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56381</xdr:rowOff>
    </xdr:from>
    <xdr:ext cx="534377" cy="259045"/>
    <xdr:sp macro="" textlink="">
      <xdr:nvSpPr>
        <xdr:cNvPr id="427" name="普通建設事業費 （ うち新規整備　）該当値テキスト"/>
        <xdr:cNvSpPr txBox="1"/>
      </xdr:nvSpPr>
      <xdr:spPr>
        <a:xfrm>
          <a:off x="10528300" y="134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59745</xdr:rowOff>
    </xdr:from>
    <xdr:to>
      <xdr:col>50</xdr:col>
      <xdr:colOff>165100</xdr:colOff>
      <xdr:row>78</xdr:row>
      <xdr:rowOff>161345</xdr:rowOff>
    </xdr:to>
    <xdr:sp macro="" textlink="">
      <xdr:nvSpPr>
        <xdr:cNvPr id="428" name="楕円 427"/>
        <xdr:cNvSpPr/>
      </xdr:nvSpPr>
      <xdr:spPr>
        <a:xfrm>
          <a:off x="9588500" y="134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6422</xdr:rowOff>
    </xdr:from>
    <xdr:ext cx="534377" cy="259045"/>
    <xdr:sp macro="" textlink="">
      <xdr:nvSpPr>
        <xdr:cNvPr id="429" name="テキスト ボックス 428"/>
        <xdr:cNvSpPr txBox="1"/>
      </xdr:nvSpPr>
      <xdr:spPr>
        <a:xfrm>
          <a:off x="9372111" y="132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62379</xdr:rowOff>
    </xdr:from>
    <xdr:to>
      <xdr:col>46</xdr:col>
      <xdr:colOff>38100</xdr:colOff>
      <xdr:row>78</xdr:row>
      <xdr:rowOff>163979</xdr:rowOff>
    </xdr:to>
    <xdr:sp macro="" textlink="">
      <xdr:nvSpPr>
        <xdr:cNvPr id="430" name="楕円 429"/>
        <xdr:cNvSpPr/>
      </xdr:nvSpPr>
      <xdr:spPr>
        <a:xfrm>
          <a:off x="8699500" y="134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9056</xdr:rowOff>
    </xdr:from>
    <xdr:ext cx="534377" cy="259045"/>
    <xdr:sp macro="" textlink="">
      <xdr:nvSpPr>
        <xdr:cNvPr id="431" name="テキスト ボックス 430"/>
        <xdr:cNvSpPr txBox="1"/>
      </xdr:nvSpPr>
      <xdr:spPr>
        <a:xfrm>
          <a:off x="8483111" y="132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80273</xdr:rowOff>
    </xdr:from>
    <xdr:to>
      <xdr:col>41</xdr:col>
      <xdr:colOff>101600</xdr:colOff>
      <xdr:row>79</xdr:row>
      <xdr:rowOff>10423</xdr:rowOff>
    </xdr:to>
    <xdr:sp macro="" textlink="">
      <xdr:nvSpPr>
        <xdr:cNvPr id="432" name="楕円 431"/>
        <xdr:cNvSpPr/>
      </xdr:nvSpPr>
      <xdr:spPr>
        <a:xfrm>
          <a:off x="7810500" y="134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1550</xdr:rowOff>
    </xdr:from>
    <xdr:ext cx="534377" cy="259045"/>
    <xdr:sp macro="" textlink="">
      <xdr:nvSpPr>
        <xdr:cNvPr id="433" name="テキスト ボックス 432"/>
        <xdr:cNvSpPr txBox="1"/>
      </xdr:nvSpPr>
      <xdr:spPr>
        <a:xfrm>
          <a:off x="7594111" y="1354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33753</xdr:rowOff>
    </xdr:from>
    <xdr:to>
      <xdr:col>55</xdr:col>
      <xdr:colOff>0</xdr:colOff>
      <xdr:row>99</xdr:row>
      <xdr:rowOff>9251</xdr:rowOff>
    </xdr:to>
    <xdr:cxnSp macro="">
      <xdr:nvCxnSpPr>
        <xdr:cNvPr id="464" name="直線コネクタ 463"/>
        <xdr:cNvCxnSpPr/>
      </xdr:nvCxnSpPr>
      <xdr:spPr>
        <a:xfrm flipV="1">
          <a:off x="9639300" y="16835853"/>
          <a:ext cx="838200" cy="14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9251</xdr:rowOff>
    </xdr:from>
    <xdr:to>
      <xdr:col>50</xdr:col>
      <xdr:colOff>114300</xdr:colOff>
      <xdr:row>99</xdr:row>
      <xdr:rowOff>69089</xdr:rowOff>
    </xdr:to>
    <xdr:cxnSp macro="">
      <xdr:nvCxnSpPr>
        <xdr:cNvPr id="467" name="直線コネクタ 466"/>
        <xdr:cNvCxnSpPr/>
      </xdr:nvCxnSpPr>
      <xdr:spPr>
        <a:xfrm flipV="1">
          <a:off x="8750300" y="16982801"/>
          <a:ext cx="889000" cy="5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11886</xdr:rowOff>
    </xdr:from>
    <xdr:to>
      <xdr:col>45</xdr:col>
      <xdr:colOff>177800</xdr:colOff>
      <xdr:row>99</xdr:row>
      <xdr:rowOff>69089</xdr:rowOff>
    </xdr:to>
    <xdr:cxnSp macro="">
      <xdr:nvCxnSpPr>
        <xdr:cNvPr id="470" name="直線コネクタ 469"/>
        <xdr:cNvCxnSpPr/>
      </xdr:nvCxnSpPr>
      <xdr:spPr>
        <a:xfrm>
          <a:off x="7861300" y="16985436"/>
          <a:ext cx="889000" cy="5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154403</xdr:rowOff>
    </xdr:from>
    <xdr:to>
      <xdr:col>55</xdr:col>
      <xdr:colOff>50800</xdr:colOff>
      <xdr:row>98</xdr:row>
      <xdr:rowOff>84553</xdr:rowOff>
    </xdr:to>
    <xdr:sp macro="" textlink="">
      <xdr:nvSpPr>
        <xdr:cNvPr id="480" name="楕円 479"/>
        <xdr:cNvSpPr/>
      </xdr:nvSpPr>
      <xdr:spPr>
        <a:xfrm>
          <a:off x="10426700" y="167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132830</xdr:rowOff>
    </xdr:from>
    <xdr:ext cx="534377" cy="259045"/>
    <xdr:sp macro="" textlink="">
      <xdr:nvSpPr>
        <xdr:cNvPr id="481" name="普通建設事業費 （ うち更新整備　）該当値テキスト"/>
        <xdr:cNvSpPr txBox="1"/>
      </xdr:nvSpPr>
      <xdr:spPr>
        <a:xfrm>
          <a:off x="10528300" y="167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129901</xdr:rowOff>
    </xdr:from>
    <xdr:to>
      <xdr:col>50</xdr:col>
      <xdr:colOff>165100</xdr:colOff>
      <xdr:row>99</xdr:row>
      <xdr:rowOff>60051</xdr:rowOff>
    </xdr:to>
    <xdr:sp macro="" textlink="">
      <xdr:nvSpPr>
        <xdr:cNvPr id="482" name="楕円 481"/>
        <xdr:cNvSpPr/>
      </xdr:nvSpPr>
      <xdr:spPr>
        <a:xfrm>
          <a:off x="9588500" y="169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51178</xdr:rowOff>
    </xdr:from>
    <xdr:ext cx="534377" cy="259045"/>
    <xdr:sp macro="" textlink="">
      <xdr:nvSpPr>
        <xdr:cNvPr id="483" name="テキスト ボックス 482"/>
        <xdr:cNvSpPr txBox="1"/>
      </xdr:nvSpPr>
      <xdr:spPr>
        <a:xfrm>
          <a:off x="9372111" y="170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18289</xdr:rowOff>
    </xdr:from>
    <xdr:to>
      <xdr:col>46</xdr:col>
      <xdr:colOff>38100</xdr:colOff>
      <xdr:row>99</xdr:row>
      <xdr:rowOff>119889</xdr:rowOff>
    </xdr:to>
    <xdr:sp macro="" textlink="">
      <xdr:nvSpPr>
        <xdr:cNvPr id="484" name="楕円 483"/>
        <xdr:cNvSpPr/>
      </xdr:nvSpPr>
      <xdr:spPr>
        <a:xfrm>
          <a:off x="8699500" y="169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111016</xdr:rowOff>
    </xdr:from>
    <xdr:ext cx="469744" cy="259045"/>
    <xdr:sp macro="" textlink="">
      <xdr:nvSpPr>
        <xdr:cNvPr id="485" name="テキスト ボックス 484"/>
        <xdr:cNvSpPr txBox="1"/>
      </xdr:nvSpPr>
      <xdr:spPr>
        <a:xfrm>
          <a:off x="8515428" y="1708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132536</xdr:rowOff>
    </xdr:from>
    <xdr:to>
      <xdr:col>41</xdr:col>
      <xdr:colOff>101600</xdr:colOff>
      <xdr:row>99</xdr:row>
      <xdr:rowOff>62686</xdr:rowOff>
    </xdr:to>
    <xdr:sp macro="" textlink="">
      <xdr:nvSpPr>
        <xdr:cNvPr id="486" name="楕円 485"/>
        <xdr:cNvSpPr/>
      </xdr:nvSpPr>
      <xdr:spPr>
        <a:xfrm>
          <a:off x="7810500" y="169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53813</xdr:rowOff>
    </xdr:from>
    <xdr:ext cx="534377" cy="259045"/>
    <xdr:sp macro="" textlink="">
      <xdr:nvSpPr>
        <xdr:cNvPr id="487" name="テキスト ボックス 486"/>
        <xdr:cNvSpPr txBox="1"/>
      </xdr:nvSpPr>
      <xdr:spPr>
        <a:xfrm>
          <a:off x="7594111" y="170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98254</xdr:rowOff>
    </xdr:from>
    <xdr:to>
      <xdr:col>85</xdr:col>
      <xdr:colOff>127000</xdr:colOff>
      <xdr:row>38</xdr:row>
      <xdr:rowOff>129079</xdr:rowOff>
    </xdr:to>
    <xdr:cxnSp macro="">
      <xdr:nvCxnSpPr>
        <xdr:cNvPr id="514" name="直線コネクタ 513"/>
        <xdr:cNvCxnSpPr/>
      </xdr:nvCxnSpPr>
      <xdr:spPr>
        <a:xfrm flipV="1">
          <a:off x="15481300" y="6613354"/>
          <a:ext cx="838200" cy="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107917</xdr:rowOff>
    </xdr:from>
    <xdr:to>
      <xdr:col>81</xdr:col>
      <xdr:colOff>50800</xdr:colOff>
      <xdr:row>38</xdr:row>
      <xdr:rowOff>129079</xdr:rowOff>
    </xdr:to>
    <xdr:cxnSp macro="">
      <xdr:nvCxnSpPr>
        <xdr:cNvPr id="517" name="直線コネクタ 516"/>
        <xdr:cNvCxnSpPr/>
      </xdr:nvCxnSpPr>
      <xdr:spPr>
        <a:xfrm>
          <a:off x="14592300" y="6623017"/>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90725</xdr:rowOff>
    </xdr:from>
    <xdr:to>
      <xdr:col>76</xdr:col>
      <xdr:colOff>114300</xdr:colOff>
      <xdr:row>38</xdr:row>
      <xdr:rowOff>107917</xdr:rowOff>
    </xdr:to>
    <xdr:cxnSp macro="">
      <xdr:nvCxnSpPr>
        <xdr:cNvPr id="520" name="直線コネクタ 519"/>
        <xdr:cNvCxnSpPr/>
      </xdr:nvCxnSpPr>
      <xdr:spPr>
        <a:xfrm>
          <a:off x="13703300" y="6605825"/>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90725</xdr:rowOff>
    </xdr:from>
    <xdr:to>
      <xdr:col>71</xdr:col>
      <xdr:colOff>177800</xdr:colOff>
      <xdr:row>38</xdr:row>
      <xdr:rowOff>119866</xdr:rowOff>
    </xdr:to>
    <xdr:cxnSp macro="">
      <xdr:nvCxnSpPr>
        <xdr:cNvPr id="523" name="直線コネクタ 522"/>
        <xdr:cNvCxnSpPr/>
      </xdr:nvCxnSpPr>
      <xdr:spPr>
        <a:xfrm flipV="1">
          <a:off x="12814300" y="6605825"/>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47454</xdr:rowOff>
    </xdr:from>
    <xdr:to>
      <xdr:col>85</xdr:col>
      <xdr:colOff>177800</xdr:colOff>
      <xdr:row>38</xdr:row>
      <xdr:rowOff>149054</xdr:rowOff>
    </xdr:to>
    <xdr:sp macro="" textlink="">
      <xdr:nvSpPr>
        <xdr:cNvPr id="533" name="楕円 532"/>
        <xdr:cNvSpPr/>
      </xdr:nvSpPr>
      <xdr:spPr>
        <a:xfrm>
          <a:off x="16268700" y="65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6832</xdr:rowOff>
    </xdr:from>
    <xdr:ext cx="534377" cy="259045"/>
    <xdr:sp macro="" textlink="">
      <xdr:nvSpPr>
        <xdr:cNvPr id="534" name="災害復旧事業費該当値テキスト"/>
        <xdr:cNvSpPr txBox="1"/>
      </xdr:nvSpPr>
      <xdr:spPr>
        <a:xfrm>
          <a:off x="16370300" y="63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78279</xdr:rowOff>
    </xdr:from>
    <xdr:to>
      <xdr:col>81</xdr:col>
      <xdr:colOff>101600</xdr:colOff>
      <xdr:row>39</xdr:row>
      <xdr:rowOff>8429</xdr:rowOff>
    </xdr:to>
    <xdr:sp macro="" textlink="">
      <xdr:nvSpPr>
        <xdr:cNvPr id="535" name="楕円 534"/>
        <xdr:cNvSpPr/>
      </xdr:nvSpPr>
      <xdr:spPr>
        <a:xfrm>
          <a:off x="15430500" y="65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171006</xdr:rowOff>
    </xdr:from>
    <xdr:ext cx="469744" cy="259045"/>
    <xdr:sp macro="" textlink="">
      <xdr:nvSpPr>
        <xdr:cNvPr id="536" name="テキスト ボックス 535"/>
        <xdr:cNvSpPr txBox="1"/>
      </xdr:nvSpPr>
      <xdr:spPr>
        <a:xfrm>
          <a:off x="15246428" y="668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57117</xdr:rowOff>
    </xdr:from>
    <xdr:to>
      <xdr:col>76</xdr:col>
      <xdr:colOff>165100</xdr:colOff>
      <xdr:row>38</xdr:row>
      <xdr:rowOff>158717</xdr:rowOff>
    </xdr:to>
    <xdr:sp macro="" textlink="">
      <xdr:nvSpPr>
        <xdr:cNvPr id="537" name="楕円 536"/>
        <xdr:cNvSpPr/>
      </xdr:nvSpPr>
      <xdr:spPr>
        <a:xfrm>
          <a:off x="14541500" y="65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3795</xdr:rowOff>
    </xdr:from>
    <xdr:ext cx="534377" cy="259045"/>
    <xdr:sp macro="" textlink="">
      <xdr:nvSpPr>
        <xdr:cNvPr id="538" name="テキスト ボックス 537"/>
        <xdr:cNvSpPr txBox="1"/>
      </xdr:nvSpPr>
      <xdr:spPr>
        <a:xfrm>
          <a:off x="14325111" y="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39925</xdr:rowOff>
    </xdr:from>
    <xdr:to>
      <xdr:col>72</xdr:col>
      <xdr:colOff>38100</xdr:colOff>
      <xdr:row>38</xdr:row>
      <xdr:rowOff>141525</xdr:rowOff>
    </xdr:to>
    <xdr:sp macro="" textlink="">
      <xdr:nvSpPr>
        <xdr:cNvPr id="539" name="楕円 538"/>
        <xdr:cNvSpPr/>
      </xdr:nvSpPr>
      <xdr:spPr>
        <a:xfrm>
          <a:off x="13652500" y="65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158052</xdr:rowOff>
    </xdr:from>
    <xdr:ext cx="534377" cy="259045"/>
    <xdr:sp macro="" textlink="">
      <xdr:nvSpPr>
        <xdr:cNvPr id="540" name="テキスト ボックス 539"/>
        <xdr:cNvSpPr txBox="1"/>
      </xdr:nvSpPr>
      <xdr:spPr>
        <a:xfrm>
          <a:off x="13436111" y="63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69066</xdr:rowOff>
    </xdr:from>
    <xdr:to>
      <xdr:col>67</xdr:col>
      <xdr:colOff>101600</xdr:colOff>
      <xdr:row>38</xdr:row>
      <xdr:rowOff>170666</xdr:rowOff>
    </xdr:to>
    <xdr:sp macro="" textlink="">
      <xdr:nvSpPr>
        <xdr:cNvPr id="541" name="楕円 540"/>
        <xdr:cNvSpPr/>
      </xdr:nvSpPr>
      <xdr:spPr>
        <a:xfrm>
          <a:off x="12763500" y="65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15744</xdr:rowOff>
    </xdr:from>
    <xdr:ext cx="469744" cy="259045"/>
    <xdr:sp macro="" textlink="">
      <xdr:nvSpPr>
        <xdr:cNvPr id="542" name="テキスト ボックス 541"/>
        <xdr:cNvSpPr txBox="1"/>
      </xdr:nvSpPr>
      <xdr:spPr>
        <a:xfrm>
          <a:off x="12579428" y="635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71623</xdr:rowOff>
    </xdr:from>
    <xdr:to>
      <xdr:col>85</xdr:col>
      <xdr:colOff>127000</xdr:colOff>
      <xdr:row>75</xdr:row>
      <xdr:rowOff>107033</xdr:rowOff>
    </xdr:to>
    <xdr:cxnSp macro="">
      <xdr:nvCxnSpPr>
        <xdr:cNvPr id="622" name="直線コネクタ 621"/>
        <xdr:cNvCxnSpPr/>
      </xdr:nvCxnSpPr>
      <xdr:spPr>
        <a:xfrm flipV="1">
          <a:off x="15481300" y="12930373"/>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62296</xdr:rowOff>
    </xdr:from>
    <xdr:to>
      <xdr:col>81</xdr:col>
      <xdr:colOff>50800</xdr:colOff>
      <xdr:row>75</xdr:row>
      <xdr:rowOff>107033</xdr:rowOff>
    </xdr:to>
    <xdr:cxnSp macro="">
      <xdr:nvCxnSpPr>
        <xdr:cNvPr id="625" name="直線コネクタ 624"/>
        <xdr:cNvCxnSpPr/>
      </xdr:nvCxnSpPr>
      <xdr:spPr>
        <a:xfrm>
          <a:off x="14592300" y="12921046"/>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34846</xdr:rowOff>
    </xdr:from>
    <xdr:to>
      <xdr:col>76</xdr:col>
      <xdr:colOff>114300</xdr:colOff>
      <xdr:row>75</xdr:row>
      <xdr:rowOff>62296</xdr:rowOff>
    </xdr:to>
    <xdr:cxnSp macro="">
      <xdr:nvCxnSpPr>
        <xdr:cNvPr id="628" name="直線コネクタ 627"/>
        <xdr:cNvCxnSpPr/>
      </xdr:nvCxnSpPr>
      <xdr:spPr>
        <a:xfrm>
          <a:off x="13703300" y="12893596"/>
          <a:ext cx="8890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19762</xdr:rowOff>
    </xdr:from>
    <xdr:to>
      <xdr:col>71</xdr:col>
      <xdr:colOff>177800</xdr:colOff>
      <xdr:row>75</xdr:row>
      <xdr:rowOff>34846</xdr:rowOff>
    </xdr:to>
    <xdr:cxnSp macro="">
      <xdr:nvCxnSpPr>
        <xdr:cNvPr id="631" name="直線コネクタ 630"/>
        <xdr:cNvCxnSpPr/>
      </xdr:nvCxnSpPr>
      <xdr:spPr>
        <a:xfrm>
          <a:off x="12814300" y="12878512"/>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20823</xdr:rowOff>
    </xdr:from>
    <xdr:to>
      <xdr:col>85</xdr:col>
      <xdr:colOff>177800</xdr:colOff>
      <xdr:row>75</xdr:row>
      <xdr:rowOff>122423</xdr:rowOff>
    </xdr:to>
    <xdr:sp macro="" textlink="">
      <xdr:nvSpPr>
        <xdr:cNvPr id="641" name="楕円 640"/>
        <xdr:cNvSpPr/>
      </xdr:nvSpPr>
      <xdr:spPr>
        <a:xfrm>
          <a:off x="16268700" y="128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43700</xdr:rowOff>
    </xdr:from>
    <xdr:ext cx="599010" cy="259045"/>
    <xdr:sp macro="" textlink="">
      <xdr:nvSpPr>
        <xdr:cNvPr id="642" name="公債費該当値テキスト"/>
        <xdr:cNvSpPr txBox="1"/>
      </xdr:nvSpPr>
      <xdr:spPr>
        <a:xfrm>
          <a:off x="16370300" y="1273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56233</xdr:rowOff>
    </xdr:from>
    <xdr:to>
      <xdr:col>81</xdr:col>
      <xdr:colOff>101600</xdr:colOff>
      <xdr:row>75</xdr:row>
      <xdr:rowOff>157832</xdr:rowOff>
    </xdr:to>
    <xdr:sp macro="" textlink="">
      <xdr:nvSpPr>
        <xdr:cNvPr id="643" name="楕円 642"/>
        <xdr:cNvSpPr/>
      </xdr:nvSpPr>
      <xdr:spPr>
        <a:xfrm>
          <a:off x="15430500" y="1291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2910</xdr:rowOff>
    </xdr:from>
    <xdr:ext cx="599010" cy="259045"/>
    <xdr:sp macro="" textlink="">
      <xdr:nvSpPr>
        <xdr:cNvPr id="644" name="テキスト ボックス 643"/>
        <xdr:cNvSpPr txBox="1"/>
      </xdr:nvSpPr>
      <xdr:spPr>
        <a:xfrm>
          <a:off x="15181795" y="1269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11496</xdr:rowOff>
    </xdr:from>
    <xdr:to>
      <xdr:col>76</xdr:col>
      <xdr:colOff>165100</xdr:colOff>
      <xdr:row>75</xdr:row>
      <xdr:rowOff>113096</xdr:rowOff>
    </xdr:to>
    <xdr:sp macro="" textlink="">
      <xdr:nvSpPr>
        <xdr:cNvPr id="645" name="楕円 644"/>
        <xdr:cNvSpPr/>
      </xdr:nvSpPr>
      <xdr:spPr>
        <a:xfrm>
          <a:off x="14541500" y="12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129623</xdr:rowOff>
    </xdr:from>
    <xdr:ext cx="599010" cy="259045"/>
    <xdr:sp macro="" textlink="">
      <xdr:nvSpPr>
        <xdr:cNvPr id="646" name="テキスト ボックス 645"/>
        <xdr:cNvSpPr txBox="1"/>
      </xdr:nvSpPr>
      <xdr:spPr>
        <a:xfrm>
          <a:off x="14292795" y="1264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155496</xdr:rowOff>
    </xdr:from>
    <xdr:to>
      <xdr:col>72</xdr:col>
      <xdr:colOff>38100</xdr:colOff>
      <xdr:row>75</xdr:row>
      <xdr:rowOff>85646</xdr:rowOff>
    </xdr:to>
    <xdr:sp macro="" textlink="">
      <xdr:nvSpPr>
        <xdr:cNvPr id="647" name="楕円 646"/>
        <xdr:cNvSpPr/>
      </xdr:nvSpPr>
      <xdr:spPr>
        <a:xfrm>
          <a:off x="13652500" y="128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102173</xdr:rowOff>
    </xdr:from>
    <xdr:ext cx="599010" cy="259045"/>
    <xdr:sp macro="" textlink="">
      <xdr:nvSpPr>
        <xdr:cNvPr id="648" name="テキスト ボックス 647"/>
        <xdr:cNvSpPr txBox="1"/>
      </xdr:nvSpPr>
      <xdr:spPr>
        <a:xfrm>
          <a:off x="13403795" y="1261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140412</xdr:rowOff>
    </xdr:from>
    <xdr:to>
      <xdr:col>67</xdr:col>
      <xdr:colOff>101600</xdr:colOff>
      <xdr:row>75</xdr:row>
      <xdr:rowOff>70562</xdr:rowOff>
    </xdr:to>
    <xdr:sp macro="" textlink="">
      <xdr:nvSpPr>
        <xdr:cNvPr id="649" name="楕円 648"/>
        <xdr:cNvSpPr/>
      </xdr:nvSpPr>
      <xdr:spPr>
        <a:xfrm>
          <a:off x="12763500" y="128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87089</xdr:rowOff>
    </xdr:from>
    <xdr:ext cx="599010" cy="259045"/>
    <xdr:sp macro="" textlink="">
      <xdr:nvSpPr>
        <xdr:cNvPr id="650" name="テキスト ボックス 649"/>
        <xdr:cNvSpPr txBox="1"/>
      </xdr:nvSpPr>
      <xdr:spPr>
        <a:xfrm>
          <a:off x="12514795" y="126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17504</xdr:rowOff>
    </xdr:from>
    <xdr:to>
      <xdr:col>85</xdr:col>
      <xdr:colOff>127000</xdr:colOff>
      <xdr:row>98</xdr:row>
      <xdr:rowOff>48918</xdr:rowOff>
    </xdr:to>
    <xdr:cxnSp macro="">
      <xdr:nvCxnSpPr>
        <xdr:cNvPr id="677" name="直線コネクタ 676"/>
        <xdr:cNvCxnSpPr/>
      </xdr:nvCxnSpPr>
      <xdr:spPr>
        <a:xfrm flipV="1">
          <a:off x="15481300" y="16476704"/>
          <a:ext cx="838200" cy="37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48196</xdr:rowOff>
    </xdr:from>
    <xdr:to>
      <xdr:col>81</xdr:col>
      <xdr:colOff>50800</xdr:colOff>
      <xdr:row>98</xdr:row>
      <xdr:rowOff>48918</xdr:rowOff>
    </xdr:to>
    <xdr:cxnSp macro="">
      <xdr:nvCxnSpPr>
        <xdr:cNvPr id="680" name="直線コネクタ 679"/>
        <xdr:cNvCxnSpPr/>
      </xdr:nvCxnSpPr>
      <xdr:spPr>
        <a:xfrm>
          <a:off x="14592300" y="16678846"/>
          <a:ext cx="889000" cy="1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48196</xdr:rowOff>
    </xdr:from>
    <xdr:to>
      <xdr:col>76</xdr:col>
      <xdr:colOff>114300</xdr:colOff>
      <xdr:row>97</xdr:row>
      <xdr:rowOff>126719</xdr:rowOff>
    </xdr:to>
    <xdr:cxnSp macro="">
      <xdr:nvCxnSpPr>
        <xdr:cNvPr id="683" name="直線コネクタ 682"/>
        <xdr:cNvCxnSpPr/>
      </xdr:nvCxnSpPr>
      <xdr:spPr>
        <a:xfrm flipV="1">
          <a:off x="13703300" y="16678846"/>
          <a:ext cx="889000" cy="7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168965</xdr:rowOff>
    </xdr:from>
    <xdr:to>
      <xdr:col>71</xdr:col>
      <xdr:colOff>177800</xdr:colOff>
      <xdr:row>97</xdr:row>
      <xdr:rowOff>126719</xdr:rowOff>
    </xdr:to>
    <xdr:cxnSp macro="">
      <xdr:nvCxnSpPr>
        <xdr:cNvPr id="686" name="直線コネクタ 685"/>
        <xdr:cNvCxnSpPr/>
      </xdr:nvCxnSpPr>
      <xdr:spPr>
        <a:xfrm>
          <a:off x="12814300" y="16628165"/>
          <a:ext cx="889000" cy="1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138154</xdr:rowOff>
    </xdr:from>
    <xdr:to>
      <xdr:col>85</xdr:col>
      <xdr:colOff>177800</xdr:colOff>
      <xdr:row>96</xdr:row>
      <xdr:rowOff>68304</xdr:rowOff>
    </xdr:to>
    <xdr:sp macro="" textlink="">
      <xdr:nvSpPr>
        <xdr:cNvPr id="696" name="楕円 695"/>
        <xdr:cNvSpPr/>
      </xdr:nvSpPr>
      <xdr:spPr>
        <a:xfrm>
          <a:off x="16268700" y="164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161031</xdr:rowOff>
    </xdr:from>
    <xdr:ext cx="599010" cy="259045"/>
    <xdr:sp macro="" textlink="">
      <xdr:nvSpPr>
        <xdr:cNvPr id="697" name="積立金該当値テキスト"/>
        <xdr:cNvSpPr txBox="1"/>
      </xdr:nvSpPr>
      <xdr:spPr>
        <a:xfrm>
          <a:off x="16370300" y="1627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169568</xdr:rowOff>
    </xdr:from>
    <xdr:to>
      <xdr:col>81</xdr:col>
      <xdr:colOff>101600</xdr:colOff>
      <xdr:row>98</xdr:row>
      <xdr:rowOff>99718</xdr:rowOff>
    </xdr:to>
    <xdr:sp macro="" textlink="">
      <xdr:nvSpPr>
        <xdr:cNvPr id="698" name="楕円 697"/>
        <xdr:cNvSpPr/>
      </xdr:nvSpPr>
      <xdr:spPr>
        <a:xfrm>
          <a:off x="15430500" y="168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90845</xdr:rowOff>
    </xdr:from>
    <xdr:ext cx="534377" cy="259045"/>
    <xdr:sp macro="" textlink="">
      <xdr:nvSpPr>
        <xdr:cNvPr id="699" name="テキスト ボックス 698"/>
        <xdr:cNvSpPr txBox="1"/>
      </xdr:nvSpPr>
      <xdr:spPr>
        <a:xfrm>
          <a:off x="15214111" y="1689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168846</xdr:rowOff>
    </xdr:from>
    <xdr:to>
      <xdr:col>76</xdr:col>
      <xdr:colOff>165100</xdr:colOff>
      <xdr:row>97</xdr:row>
      <xdr:rowOff>98996</xdr:rowOff>
    </xdr:to>
    <xdr:sp macro="" textlink="">
      <xdr:nvSpPr>
        <xdr:cNvPr id="700" name="楕円 699"/>
        <xdr:cNvSpPr/>
      </xdr:nvSpPr>
      <xdr:spPr>
        <a:xfrm>
          <a:off x="14541500" y="166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115523</xdr:rowOff>
    </xdr:from>
    <xdr:ext cx="534377" cy="259045"/>
    <xdr:sp macro="" textlink="">
      <xdr:nvSpPr>
        <xdr:cNvPr id="701" name="テキスト ボックス 700"/>
        <xdr:cNvSpPr txBox="1"/>
      </xdr:nvSpPr>
      <xdr:spPr>
        <a:xfrm>
          <a:off x="14325111" y="164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75919</xdr:rowOff>
    </xdr:from>
    <xdr:to>
      <xdr:col>72</xdr:col>
      <xdr:colOff>38100</xdr:colOff>
      <xdr:row>98</xdr:row>
      <xdr:rowOff>6069</xdr:rowOff>
    </xdr:to>
    <xdr:sp macro="" textlink="">
      <xdr:nvSpPr>
        <xdr:cNvPr id="702" name="楕円 701"/>
        <xdr:cNvSpPr/>
      </xdr:nvSpPr>
      <xdr:spPr>
        <a:xfrm>
          <a:off x="13652500" y="167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22596</xdr:rowOff>
    </xdr:from>
    <xdr:ext cx="534377" cy="259045"/>
    <xdr:sp macro="" textlink="">
      <xdr:nvSpPr>
        <xdr:cNvPr id="703" name="テキスト ボックス 702"/>
        <xdr:cNvSpPr txBox="1"/>
      </xdr:nvSpPr>
      <xdr:spPr>
        <a:xfrm>
          <a:off x="13436111" y="164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118165</xdr:rowOff>
    </xdr:from>
    <xdr:to>
      <xdr:col>67</xdr:col>
      <xdr:colOff>101600</xdr:colOff>
      <xdr:row>97</xdr:row>
      <xdr:rowOff>48315</xdr:rowOff>
    </xdr:to>
    <xdr:sp macro="" textlink="">
      <xdr:nvSpPr>
        <xdr:cNvPr id="704" name="楕円 703"/>
        <xdr:cNvSpPr/>
      </xdr:nvSpPr>
      <xdr:spPr>
        <a:xfrm>
          <a:off x="12763500" y="165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64842</xdr:rowOff>
    </xdr:from>
    <xdr:ext cx="534377" cy="259045"/>
    <xdr:sp macro="" textlink="">
      <xdr:nvSpPr>
        <xdr:cNvPr id="705" name="テキスト ボックス 704"/>
        <xdr:cNvSpPr txBox="1"/>
      </xdr:nvSpPr>
      <xdr:spPr>
        <a:xfrm>
          <a:off x="12547111" y="1635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29835</xdr:rowOff>
    </xdr:from>
    <xdr:to>
      <xdr:col>116</xdr:col>
      <xdr:colOff>63500</xdr:colOff>
      <xdr:row>37</xdr:row>
      <xdr:rowOff>167086</xdr:rowOff>
    </xdr:to>
    <xdr:cxnSp macro="">
      <xdr:nvCxnSpPr>
        <xdr:cNvPr id="732" name="直線コネクタ 731"/>
        <xdr:cNvCxnSpPr/>
      </xdr:nvCxnSpPr>
      <xdr:spPr>
        <a:xfrm>
          <a:off x="21323300" y="5173335"/>
          <a:ext cx="838200" cy="13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29835</xdr:rowOff>
    </xdr:from>
    <xdr:to>
      <xdr:col>111</xdr:col>
      <xdr:colOff>177800</xdr:colOff>
      <xdr:row>37</xdr:row>
      <xdr:rowOff>167269</xdr:rowOff>
    </xdr:to>
    <xdr:cxnSp macro="">
      <xdr:nvCxnSpPr>
        <xdr:cNvPr id="735" name="直線コネクタ 734"/>
        <xdr:cNvCxnSpPr/>
      </xdr:nvCxnSpPr>
      <xdr:spPr>
        <a:xfrm flipV="1">
          <a:off x="20434300" y="5173335"/>
          <a:ext cx="889000" cy="133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165623</xdr:rowOff>
    </xdr:from>
    <xdr:to>
      <xdr:col>107</xdr:col>
      <xdr:colOff>50800</xdr:colOff>
      <xdr:row>37</xdr:row>
      <xdr:rowOff>167269</xdr:rowOff>
    </xdr:to>
    <xdr:cxnSp macro="">
      <xdr:nvCxnSpPr>
        <xdr:cNvPr id="738" name="直線コネクタ 737"/>
        <xdr:cNvCxnSpPr/>
      </xdr:nvCxnSpPr>
      <xdr:spPr>
        <a:xfrm>
          <a:off x="19545300" y="650927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146833</xdr:rowOff>
    </xdr:from>
    <xdr:to>
      <xdr:col>102</xdr:col>
      <xdr:colOff>114300</xdr:colOff>
      <xdr:row>37</xdr:row>
      <xdr:rowOff>165623</xdr:rowOff>
    </xdr:to>
    <xdr:cxnSp macro="">
      <xdr:nvCxnSpPr>
        <xdr:cNvPr id="741" name="直線コネクタ 740"/>
        <xdr:cNvCxnSpPr/>
      </xdr:nvCxnSpPr>
      <xdr:spPr>
        <a:xfrm>
          <a:off x="18656300" y="6490483"/>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116286</xdr:rowOff>
    </xdr:from>
    <xdr:to>
      <xdr:col>116</xdr:col>
      <xdr:colOff>114300</xdr:colOff>
      <xdr:row>38</xdr:row>
      <xdr:rowOff>46436</xdr:rowOff>
    </xdr:to>
    <xdr:sp macro="" textlink="">
      <xdr:nvSpPr>
        <xdr:cNvPr id="751" name="楕円 750"/>
        <xdr:cNvSpPr/>
      </xdr:nvSpPr>
      <xdr:spPr>
        <a:xfrm>
          <a:off x="22110700" y="64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94713</xdr:rowOff>
    </xdr:from>
    <xdr:ext cx="469744" cy="259045"/>
    <xdr:sp macro="" textlink="">
      <xdr:nvSpPr>
        <xdr:cNvPr id="752" name="投資及び出資金該当値テキスト"/>
        <xdr:cNvSpPr txBox="1"/>
      </xdr:nvSpPr>
      <xdr:spPr>
        <a:xfrm>
          <a:off x="22212300" y="643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150485</xdr:rowOff>
    </xdr:from>
    <xdr:to>
      <xdr:col>112</xdr:col>
      <xdr:colOff>38100</xdr:colOff>
      <xdr:row>30</xdr:row>
      <xdr:rowOff>80635</xdr:rowOff>
    </xdr:to>
    <xdr:sp macro="" textlink="">
      <xdr:nvSpPr>
        <xdr:cNvPr id="753" name="楕円 752"/>
        <xdr:cNvSpPr/>
      </xdr:nvSpPr>
      <xdr:spPr>
        <a:xfrm>
          <a:off x="21272500" y="51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97162</xdr:rowOff>
    </xdr:from>
    <xdr:ext cx="534377" cy="259045"/>
    <xdr:sp macro="" textlink="">
      <xdr:nvSpPr>
        <xdr:cNvPr id="754" name="テキスト ボックス 753"/>
        <xdr:cNvSpPr txBox="1"/>
      </xdr:nvSpPr>
      <xdr:spPr>
        <a:xfrm>
          <a:off x="21056111" y="48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116469</xdr:rowOff>
    </xdr:from>
    <xdr:to>
      <xdr:col>107</xdr:col>
      <xdr:colOff>101600</xdr:colOff>
      <xdr:row>38</xdr:row>
      <xdr:rowOff>46619</xdr:rowOff>
    </xdr:to>
    <xdr:sp macro="" textlink="">
      <xdr:nvSpPr>
        <xdr:cNvPr id="755" name="楕円 754"/>
        <xdr:cNvSpPr/>
      </xdr:nvSpPr>
      <xdr:spPr>
        <a:xfrm>
          <a:off x="20383500" y="64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63146</xdr:rowOff>
    </xdr:from>
    <xdr:ext cx="469744" cy="259045"/>
    <xdr:sp macro="" textlink="">
      <xdr:nvSpPr>
        <xdr:cNvPr id="756" name="テキスト ボックス 755"/>
        <xdr:cNvSpPr txBox="1"/>
      </xdr:nvSpPr>
      <xdr:spPr>
        <a:xfrm>
          <a:off x="20199428" y="623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114823</xdr:rowOff>
    </xdr:from>
    <xdr:to>
      <xdr:col>102</xdr:col>
      <xdr:colOff>165100</xdr:colOff>
      <xdr:row>38</xdr:row>
      <xdr:rowOff>44973</xdr:rowOff>
    </xdr:to>
    <xdr:sp macro="" textlink="">
      <xdr:nvSpPr>
        <xdr:cNvPr id="757" name="楕円 756"/>
        <xdr:cNvSpPr/>
      </xdr:nvSpPr>
      <xdr:spPr>
        <a:xfrm>
          <a:off x="19494500" y="6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36100</xdr:rowOff>
    </xdr:from>
    <xdr:ext cx="469744" cy="259045"/>
    <xdr:sp macro="" textlink="">
      <xdr:nvSpPr>
        <xdr:cNvPr id="758" name="テキスト ボックス 757"/>
        <xdr:cNvSpPr txBox="1"/>
      </xdr:nvSpPr>
      <xdr:spPr>
        <a:xfrm>
          <a:off x="19310428" y="65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96033</xdr:rowOff>
    </xdr:from>
    <xdr:to>
      <xdr:col>98</xdr:col>
      <xdr:colOff>38100</xdr:colOff>
      <xdr:row>38</xdr:row>
      <xdr:rowOff>26183</xdr:rowOff>
    </xdr:to>
    <xdr:sp macro="" textlink="">
      <xdr:nvSpPr>
        <xdr:cNvPr id="759" name="楕円 758"/>
        <xdr:cNvSpPr/>
      </xdr:nvSpPr>
      <xdr:spPr>
        <a:xfrm>
          <a:off x="18605500" y="64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42710</xdr:rowOff>
    </xdr:from>
    <xdr:ext cx="469744" cy="259045"/>
    <xdr:sp macro="" textlink="">
      <xdr:nvSpPr>
        <xdr:cNvPr id="760" name="テキスト ボックス 759"/>
        <xdr:cNvSpPr txBox="1"/>
      </xdr:nvSpPr>
      <xdr:spPr>
        <a:xfrm>
          <a:off x="18421428" y="621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131356</xdr:rowOff>
    </xdr:from>
    <xdr:to>
      <xdr:col>116</xdr:col>
      <xdr:colOff>63500</xdr:colOff>
      <xdr:row>59</xdr:row>
      <xdr:rowOff>3226</xdr:rowOff>
    </xdr:to>
    <xdr:cxnSp macro="">
      <xdr:nvCxnSpPr>
        <xdr:cNvPr id="789" name="直線コネクタ 788"/>
        <xdr:cNvCxnSpPr/>
      </xdr:nvCxnSpPr>
      <xdr:spPr>
        <a:xfrm>
          <a:off x="21323300" y="10075456"/>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98552</xdr:rowOff>
    </xdr:from>
    <xdr:to>
      <xdr:col>111</xdr:col>
      <xdr:colOff>177800</xdr:colOff>
      <xdr:row>58</xdr:row>
      <xdr:rowOff>131356</xdr:rowOff>
    </xdr:to>
    <xdr:cxnSp macro="">
      <xdr:nvCxnSpPr>
        <xdr:cNvPr id="792" name="直線コネクタ 791"/>
        <xdr:cNvCxnSpPr/>
      </xdr:nvCxnSpPr>
      <xdr:spPr>
        <a:xfrm>
          <a:off x="20434300" y="10042652"/>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70624</xdr:rowOff>
    </xdr:from>
    <xdr:to>
      <xdr:col>107</xdr:col>
      <xdr:colOff>50800</xdr:colOff>
      <xdr:row>58</xdr:row>
      <xdr:rowOff>98552</xdr:rowOff>
    </xdr:to>
    <xdr:cxnSp macro="">
      <xdr:nvCxnSpPr>
        <xdr:cNvPr id="795" name="直線コネクタ 794"/>
        <xdr:cNvCxnSpPr/>
      </xdr:nvCxnSpPr>
      <xdr:spPr>
        <a:xfrm>
          <a:off x="19545300" y="10014724"/>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70624</xdr:rowOff>
    </xdr:from>
    <xdr:to>
      <xdr:col>102</xdr:col>
      <xdr:colOff>114300</xdr:colOff>
      <xdr:row>58</xdr:row>
      <xdr:rowOff>73063</xdr:rowOff>
    </xdr:to>
    <xdr:cxnSp macro="">
      <xdr:nvCxnSpPr>
        <xdr:cNvPr id="798" name="直線コネクタ 797"/>
        <xdr:cNvCxnSpPr/>
      </xdr:nvCxnSpPr>
      <xdr:spPr>
        <a:xfrm flipV="1">
          <a:off x="18656300" y="1001472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123876</xdr:rowOff>
    </xdr:from>
    <xdr:to>
      <xdr:col>116</xdr:col>
      <xdr:colOff>114300</xdr:colOff>
      <xdr:row>59</xdr:row>
      <xdr:rowOff>54026</xdr:rowOff>
    </xdr:to>
    <xdr:sp macro="" textlink="">
      <xdr:nvSpPr>
        <xdr:cNvPr id="808" name="楕円 807"/>
        <xdr:cNvSpPr/>
      </xdr:nvSpPr>
      <xdr:spPr>
        <a:xfrm>
          <a:off x="22110700" y="100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38803</xdr:rowOff>
    </xdr:from>
    <xdr:ext cx="469744" cy="259045"/>
    <xdr:sp macro="" textlink="">
      <xdr:nvSpPr>
        <xdr:cNvPr id="809" name="貸付金該当値テキスト"/>
        <xdr:cNvSpPr txBox="1"/>
      </xdr:nvSpPr>
      <xdr:spPr>
        <a:xfrm>
          <a:off x="22212300" y="998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80556</xdr:rowOff>
    </xdr:from>
    <xdr:to>
      <xdr:col>112</xdr:col>
      <xdr:colOff>38100</xdr:colOff>
      <xdr:row>59</xdr:row>
      <xdr:rowOff>10706</xdr:rowOff>
    </xdr:to>
    <xdr:sp macro="" textlink="">
      <xdr:nvSpPr>
        <xdr:cNvPr id="810" name="楕円 809"/>
        <xdr:cNvSpPr/>
      </xdr:nvSpPr>
      <xdr:spPr>
        <a:xfrm>
          <a:off x="21272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1833</xdr:rowOff>
    </xdr:from>
    <xdr:ext cx="469744" cy="259045"/>
    <xdr:sp macro="" textlink="">
      <xdr:nvSpPr>
        <xdr:cNvPr id="811" name="テキスト ボックス 810"/>
        <xdr:cNvSpPr txBox="1"/>
      </xdr:nvSpPr>
      <xdr:spPr>
        <a:xfrm>
          <a:off x="21088428" y="101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47752</xdr:rowOff>
    </xdr:from>
    <xdr:to>
      <xdr:col>107</xdr:col>
      <xdr:colOff>101600</xdr:colOff>
      <xdr:row>58</xdr:row>
      <xdr:rowOff>149352</xdr:rowOff>
    </xdr:to>
    <xdr:sp macro="" textlink="">
      <xdr:nvSpPr>
        <xdr:cNvPr id="812" name="楕円 811"/>
        <xdr:cNvSpPr/>
      </xdr:nvSpPr>
      <xdr:spPr>
        <a:xfrm>
          <a:off x="20383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140479</xdr:rowOff>
    </xdr:from>
    <xdr:ext cx="469744" cy="259045"/>
    <xdr:sp macro="" textlink="">
      <xdr:nvSpPr>
        <xdr:cNvPr id="813" name="テキスト ボックス 812"/>
        <xdr:cNvSpPr txBox="1"/>
      </xdr:nvSpPr>
      <xdr:spPr>
        <a:xfrm>
          <a:off x="20199428"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19824</xdr:rowOff>
    </xdr:from>
    <xdr:to>
      <xdr:col>102</xdr:col>
      <xdr:colOff>165100</xdr:colOff>
      <xdr:row>58</xdr:row>
      <xdr:rowOff>121424</xdr:rowOff>
    </xdr:to>
    <xdr:sp macro="" textlink="">
      <xdr:nvSpPr>
        <xdr:cNvPr id="814" name="楕円 813"/>
        <xdr:cNvSpPr/>
      </xdr:nvSpPr>
      <xdr:spPr>
        <a:xfrm>
          <a:off x="19494500" y="99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112551</xdr:rowOff>
    </xdr:from>
    <xdr:ext cx="469744" cy="259045"/>
    <xdr:sp macro="" textlink="">
      <xdr:nvSpPr>
        <xdr:cNvPr id="815" name="テキスト ボックス 814"/>
        <xdr:cNvSpPr txBox="1"/>
      </xdr:nvSpPr>
      <xdr:spPr>
        <a:xfrm>
          <a:off x="19310428" y="100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22263</xdr:rowOff>
    </xdr:from>
    <xdr:to>
      <xdr:col>98</xdr:col>
      <xdr:colOff>38100</xdr:colOff>
      <xdr:row>58</xdr:row>
      <xdr:rowOff>123863</xdr:rowOff>
    </xdr:to>
    <xdr:sp macro="" textlink="">
      <xdr:nvSpPr>
        <xdr:cNvPr id="816" name="楕円 815"/>
        <xdr:cNvSpPr/>
      </xdr:nvSpPr>
      <xdr:spPr>
        <a:xfrm>
          <a:off x="18605500" y="99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114990</xdr:rowOff>
    </xdr:from>
    <xdr:ext cx="469744" cy="259045"/>
    <xdr:sp macro="" textlink="">
      <xdr:nvSpPr>
        <xdr:cNvPr id="817" name="テキスト ボックス 816"/>
        <xdr:cNvSpPr txBox="1"/>
      </xdr:nvSpPr>
      <xdr:spPr>
        <a:xfrm>
          <a:off x="18421428" y="100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28" name="直線コネクタ 827"/>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29" name="テキスト ボックス 828"/>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0" name="直線コネクタ 82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1" name="テキスト ボックス 830"/>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2" name="直線コネクタ 831"/>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3" name="テキスト ボックス 832"/>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6" name="直線コネクタ 835"/>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7" name="テキスト ボックス 836"/>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8" name="直線コネクタ 837"/>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39" name="テキスト ボックス 838"/>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0" name="直線コネクタ 839"/>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1" name="テキスト ボックス 840"/>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8065</xdr:rowOff>
    </xdr:from>
    <xdr:to>
      <xdr:col>116</xdr:col>
      <xdr:colOff>62864</xdr:colOff>
      <xdr:row>78</xdr:row>
      <xdr:rowOff>123698</xdr:rowOff>
    </xdr:to>
    <xdr:cxnSp macro="">
      <xdr:nvCxnSpPr>
        <xdr:cNvPr id="845" name="直線コネクタ 844"/>
        <xdr:cNvCxnSpPr/>
      </xdr:nvCxnSpPr>
      <xdr:spPr>
        <a:xfrm flipV="1">
          <a:off x="22159595" y="12181015"/>
          <a:ext cx="1269" cy="1315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127525</xdr:rowOff>
    </xdr:from>
    <xdr:ext cx="534377" cy="259045"/>
    <xdr:sp macro="" textlink="">
      <xdr:nvSpPr>
        <xdr:cNvPr id="846" name="繰出金最小値テキスト"/>
        <xdr:cNvSpPr txBox="1"/>
      </xdr:nvSpPr>
      <xdr:spPr>
        <a:xfrm>
          <a:off x="22212300" y="135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123698</xdr:rowOff>
    </xdr:from>
    <xdr:to>
      <xdr:col>116</xdr:col>
      <xdr:colOff>152400</xdr:colOff>
      <xdr:row>78</xdr:row>
      <xdr:rowOff>123698</xdr:rowOff>
    </xdr:to>
    <xdr:cxnSp macro="">
      <xdr:nvCxnSpPr>
        <xdr:cNvPr id="847" name="直線コネクタ 846"/>
        <xdr:cNvCxnSpPr/>
      </xdr:nvCxnSpPr>
      <xdr:spPr>
        <a:xfrm>
          <a:off x="22072600" y="1349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126192</xdr:rowOff>
    </xdr:from>
    <xdr:ext cx="599010" cy="259045"/>
    <xdr:sp macro="" textlink="">
      <xdr:nvSpPr>
        <xdr:cNvPr id="848" name="繰出金最大値テキスト"/>
        <xdr:cNvSpPr txBox="1"/>
      </xdr:nvSpPr>
      <xdr:spPr>
        <a:xfrm>
          <a:off x="22212300" y="1195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8065</xdr:rowOff>
    </xdr:from>
    <xdr:to>
      <xdr:col>116</xdr:col>
      <xdr:colOff>152400</xdr:colOff>
      <xdr:row>71</xdr:row>
      <xdr:rowOff>8065</xdr:rowOff>
    </xdr:to>
    <xdr:cxnSp macro="">
      <xdr:nvCxnSpPr>
        <xdr:cNvPr id="849" name="直線コネクタ 848"/>
        <xdr:cNvCxnSpPr/>
      </xdr:nvCxnSpPr>
      <xdr:spPr>
        <a:xfrm>
          <a:off x="22072600" y="1218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168790</xdr:rowOff>
    </xdr:from>
    <xdr:to>
      <xdr:col>116</xdr:col>
      <xdr:colOff>63500</xdr:colOff>
      <xdr:row>73</xdr:row>
      <xdr:rowOff>24905</xdr:rowOff>
    </xdr:to>
    <xdr:cxnSp macro="">
      <xdr:nvCxnSpPr>
        <xdr:cNvPr id="850" name="直線コネクタ 849"/>
        <xdr:cNvCxnSpPr/>
      </xdr:nvCxnSpPr>
      <xdr:spPr>
        <a:xfrm flipV="1">
          <a:off x="21323300" y="12513190"/>
          <a:ext cx="8382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157053</xdr:rowOff>
    </xdr:from>
    <xdr:ext cx="534377" cy="259045"/>
    <xdr:sp macro="" textlink="">
      <xdr:nvSpPr>
        <xdr:cNvPr id="851" name="繰出金平均値テキスト"/>
        <xdr:cNvSpPr txBox="1"/>
      </xdr:nvSpPr>
      <xdr:spPr>
        <a:xfrm>
          <a:off x="22212300" y="12844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7176</xdr:rowOff>
    </xdr:from>
    <xdr:to>
      <xdr:col>116</xdr:col>
      <xdr:colOff>114300</xdr:colOff>
      <xdr:row>75</xdr:row>
      <xdr:rowOff>108776</xdr:rowOff>
    </xdr:to>
    <xdr:sp macro="" textlink="">
      <xdr:nvSpPr>
        <xdr:cNvPr id="852" name="フローチャート: 判断 851"/>
        <xdr:cNvSpPr/>
      </xdr:nvSpPr>
      <xdr:spPr>
        <a:xfrm>
          <a:off x="221107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130984</xdr:rowOff>
    </xdr:from>
    <xdr:to>
      <xdr:col>111</xdr:col>
      <xdr:colOff>177800</xdr:colOff>
      <xdr:row>73</xdr:row>
      <xdr:rowOff>24905</xdr:rowOff>
    </xdr:to>
    <xdr:cxnSp macro="">
      <xdr:nvCxnSpPr>
        <xdr:cNvPr id="853" name="直線コネクタ 852"/>
        <xdr:cNvCxnSpPr/>
      </xdr:nvCxnSpPr>
      <xdr:spPr>
        <a:xfrm>
          <a:off x="20434300" y="12132484"/>
          <a:ext cx="889000" cy="4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15272</xdr:rowOff>
    </xdr:from>
    <xdr:to>
      <xdr:col>112</xdr:col>
      <xdr:colOff>38100</xdr:colOff>
      <xdr:row>75</xdr:row>
      <xdr:rowOff>116872</xdr:rowOff>
    </xdr:to>
    <xdr:sp macro="" textlink="">
      <xdr:nvSpPr>
        <xdr:cNvPr id="854" name="フローチャート: 判断 853"/>
        <xdr:cNvSpPr/>
      </xdr:nvSpPr>
      <xdr:spPr>
        <a:xfrm>
          <a:off x="21272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107999</xdr:rowOff>
    </xdr:from>
    <xdr:ext cx="534377" cy="259045"/>
    <xdr:sp macro="" textlink="">
      <xdr:nvSpPr>
        <xdr:cNvPr id="855" name="テキスト ボックス 854"/>
        <xdr:cNvSpPr txBox="1"/>
      </xdr:nvSpPr>
      <xdr:spPr>
        <a:xfrm>
          <a:off x="21056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130984</xdr:rowOff>
    </xdr:from>
    <xdr:to>
      <xdr:col>107</xdr:col>
      <xdr:colOff>50800</xdr:colOff>
      <xdr:row>71</xdr:row>
      <xdr:rowOff>76359</xdr:rowOff>
    </xdr:to>
    <xdr:cxnSp macro="">
      <xdr:nvCxnSpPr>
        <xdr:cNvPr id="856" name="直線コネクタ 855"/>
        <xdr:cNvCxnSpPr/>
      </xdr:nvCxnSpPr>
      <xdr:spPr>
        <a:xfrm flipV="1">
          <a:off x="19545300" y="12132484"/>
          <a:ext cx="889000" cy="1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8480</xdr:rowOff>
    </xdr:from>
    <xdr:to>
      <xdr:col>107</xdr:col>
      <xdr:colOff>101600</xdr:colOff>
      <xdr:row>75</xdr:row>
      <xdr:rowOff>110080</xdr:rowOff>
    </xdr:to>
    <xdr:sp macro="" textlink="">
      <xdr:nvSpPr>
        <xdr:cNvPr id="857" name="フローチャート: 判断 856"/>
        <xdr:cNvSpPr/>
      </xdr:nvSpPr>
      <xdr:spPr>
        <a:xfrm>
          <a:off x="20383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101207</xdr:rowOff>
    </xdr:from>
    <xdr:ext cx="534377" cy="259045"/>
    <xdr:sp macro="" textlink="">
      <xdr:nvSpPr>
        <xdr:cNvPr id="858" name="テキスト ボックス 857"/>
        <xdr:cNvSpPr txBox="1"/>
      </xdr:nvSpPr>
      <xdr:spPr>
        <a:xfrm>
          <a:off x="20167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76359</xdr:rowOff>
    </xdr:from>
    <xdr:to>
      <xdr:col>102</xdr:col>
      <xdr:colOff>114300</xdr:colOff>
      <xdr:row>71</xdr:row>
      <xdr:rowOff>78302</xdr:rowOff>
    </xdr:to>
    <xdr:cxnSp macro="">
      <xdr:nvCxnSpPr>
        <xdr:cNvPr id="859" name="直線コネクタ 858"/>
        <xdr:cNvCxnSpPr/>
      </xdr:nvCxnSpPr>
      <xdr:spPr>
        <a:xfrm flipV="1">
          <a:off x="18656300" y="1224930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4146</xdr:rowOff>
    </xdr:from>
    <xdr:to>
      <xdr:col>102</xdr:col>
      <xdr:colOff>165100</xdr:colOff>
      <xdr:row>75</xdr:row>
      <xdr:rowOff>105746</xdr:rowOff>
    </xdr:to>
    <xdr:sp macro="" textlink="">
      <xdr:nvSpPr>
        <xdr:cNvPr id="860" name="フローチャート: 判断 859"/>
        <xdr:cNvSpPr/>
      </xdr:nvSpPr>
      <xdr:spPr>
        <a:xfrm>
          <a:off x="19494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96873</xdr:rowOff>
    </xdr:from>
    <xdr:ext cx="534377" cy="259045"/>
    <xdr:sp macro="" textlink="">
      <xdr:nvSpPr>
        <xdr:cNvPr id="861" name="テキスト ボックス 860"/>
        <xdr:cNvSpPr txBox="1"/>
      </xdr:nvSpPr>
      <xdr:spPr>
        <a:xfrm>
          <a:off x="19278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2" name="フローチャート: 判断 861"/>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119696</xdr:rowOff>
    </xdr:from>
    <xdr:ext cx="534377" cy="259045"/>
    <xdr:sp macro="" textlink="">
      <xdr:nvSpPr>
        <xdr:cNvPr id="863" name="テキスト ボックス 862"/>
        <xdr:cNvSpPr txBox="1"/>
      </xdr:nvSpPr>
      <xdr:spPr>
        <a:xfrm>
          <a:off x="18389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117990</xdr:rowOff>
    </xdr:from>
    <xdr:to>
      <xdr:col>116</xdr:col>
      <xdr:colOff>114300</xdr:colOff>
      <xdr:row>73</xdr:row>
      <xdr:rowOff>48140</xdr:rowOff>
    </xdr:to>
    <xdr:sp macro="" textlink="">
      <xdr:nvSpPr>
        <xdr:cNvPr id="869" name="楕円 868"/>
        <xdr:cNvSpPr/>
      </xdr:nvSpPr>
      <xdr:spPr>
        <a:xfrm>
          <a:off x="22110700" y="124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140867</xdr:rowOff>
    </xdr:from>
    <xdr:ext cx="599010" cy="259045"/>
    <xdr:sp macro="" textlink="">
      <xdr:nvSpPr>
        <xdr:cNvPr id="870" name="繰出金該当値テキスト"/>
        <xdr:cNvSpPr txBox="1"/>
      </xdr:nvSpPr>
      <xdr:spPr>
        <a:xfrm>
          <a:off x="22212300" y="1231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145555</xdr:rowOff>
    </xdr:from>
    <xdr:to>
      <xdr:col>112</xdr:col>
      <xdr:colOff>38100</xdr:colOff>
      <xdr:row>73</xdr:row>
      <xdr:rowOff>75705</xdr:rowOff>
    </xdr:to>
    <xdr:sp macro="" textlink="">
      <xdr:nvSpPr>
        <xdr:cNvPr id="871" name="楕円 870"/>
        <xdr:cNvSpPr/>
      </xdr:nvSpPr>
      <xdr:spPr>
        <a:xfrm>
          <a:off x="21272500" y="124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92232</xdr:rowOff>
    </xdr:from>
    <xdr:ext cx="599010" cy="259045"/>
    <xdr:sp macro="" textlink="">
      <xdr:nvSpPr>
        <xdr:cNvPr id="872" name="テキスト ボックス 871"/>
        <xdr:cNvSpPr txBox="1"/>
      </xdr:nvSpPr>
      <xdr:spPr>
        <a:xfrm>
          <a:off x="21023795" y="1226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80184</xdr:rowOff>
    </xdr:from>
    <xdr:to>
      <xdr:col>107</xdr:col>
      <xdr:colOff>101600</xdr:colOff>
      <xdr:row>71</xdr:row>
      <xdr:rowOff>10334</xdr:rowOff>
    </xdr:to>
    <xdr:sp macro="" textlink="">
      <xdr:nvSpPr>
        <xdr:cNvPr id="873" name="楕円 872"/>
        <xdr:cNvSpPr/>
      </xdr:nvSpPr>
      <xdr:spPr>
        <a:xfrm>
          <a:off x="20383500" y="120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26861</xdr:rowOff>
    </xdr:from>
    <xdr:ext cx="599010" cy="259045"/>
    <xdr:sp macro="" textlink="">
      <xdr:nvSpPr>
        <xdr:cNvPr id="874" name="テキスト ボックス 873"/>
        <xdr:cNvSpPr txBox="1"/>
      </xdr:nvSpPr>
      <xdr:spPr>
        <a:xfrm>
          <a:off x="20134795" y="1185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25559</xdr:rowOff>
    </xdr:from>
    <xdr:to>
      <xdr:col>102</xdr:col>
      <xdr:colOff>165100</xdr:colOff>
      <xdr:row>71</xdr:row>
      <xdr:rowOff>127159</xdr:rowOff>
    </xdr:to>
    <xdr:sp macro="" textlink="">
      <xdr:nvSpPr>
        <xdr:cNvPr id="875" name="楕円 874"/>
        <xdr:cNvSpPr/>
      </xdr:nvSpPr>
      <xdr:spPr>
        <a:xfrm>
          <a:off x="19494500" y="121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143686</xdr:rowOff>
    </xdr:from>
    <xdr:ext cx="599010" cy="259045"/>
    <xdr:sp macro="" textlink="">
      <xdr:nvSpPr>
        <xdr:cNvPr id="876" name="テキスト ボックス 875"/>
        <xdr:cNvSpPr txBox="1"/>
      </xdr:nvSpPr>
      <xdr:spPr>
        <a:xfrm>
          <a:off x="19245795" y="119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27502</xdr:rowOff>
    </xdr:from>
    <xdr:to>
      <xdr:col>98</xdr:col>
      <xdr:colOff>38100</xdr:colOff>
      <xdr:row>71</xdr:row>
      <xdr:rowOff>129102</xdr:rowOff>
    </xdr:to>
    <xdr:sp macro="" textlink="">
      <xdr:nvSpPr>
        <xdr:cNvPr id="877" name="楕円 876"/>
        <xdr:cNvSpPr/>
      </xdr:nvSpPr>
      <xdr:spPr>
        <a:xfrm>
          <a:off x="18605500" y="122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145629</xdr:rowOff>
    </xdr:from>
    <xdr:ext cx="599010" cy="259045"/>
    <xdr:sp macro="" textlink="">
      <xdr:nvSpPr>
        <xdr:cNvPr id="878" name="テキスト ボックス 877"/>
        <xdr:cNvSpPr txBox="1"/>
      </xdr:nvSpPr>
      <xdr:spPr>
        <a:xfrm>
          <a:off x="18356795" y="1197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rgbClr val="FF0000"/>
              </a:solidFill>
              <a:effectLst/>
              <a:latin typeface="ＭＳ Ｐゴシック" panose="020B0600070205080204" pitchFamily="50" charset="-128"/>
              <a:ea typeface="ＭＳ Ｐゴシック" panose="020B0600070205080204" pitchFamily="50" charset="-128"/>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rPr>
            <a:t>類似団体の住民一人当たりのコストと比較して人件費、物件費、災害復旧事業費、繰出金が大きく上回っている。</a:t>
          </a:r>
        </a:p>
        <a:p>
          <a:r>
            <a:rPr lang="ja-JP" altLang="en-US" sz="1100">
              <a:solidFill>
                <a:srgbClr val="FF0000"/>
              </a:solidFill>
              <a:effectLst/>
              <a:latin typeface="ＭＳ Ｐゴシック" panose="020B0600070205080204" pitchFamily="50" charset="-128"/>
              <a:ea typeface="ＭＳ Ｐゴシック" panose="020B0600070205080204" pitchFamily="50" charset="-128"/>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rPr>
            <a:t>人件費は、合併した１町３村の職員を、また一部事務組合の職員を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p>
        <a:p>
          <a:r>
            <a:rPr lang="ja-JP" altLang="en-US" sz="1100">
              <a:solidFill>
                <a:schemeClr val="tx1"/>
              </a:solidFill>
              <a:effectLst/>
              <a:latin typeface="ＭＳ Ｐゴシック" panose="020B0600070205080204" pitchFamily="50" charset="-128"/>
              <a:ea typeface="ＭＳ Ｐゴシック" panose="020B0600070205080204" pitchFamily="50" charset="-128"/>
            </a:rPr>
            <a:t>　物件費は、近年増加傾向にあり、指定管理者制度の導入やごみ処理の委託化等において一人当たりの物件費が高いものとなっているが、委託により人件費などの削減が見込まれるために今後も各事業のトータルバランスを判断していく必要がある。</a:t>
          </a:r>
        </a:p>
        <a:p>
          <a:r>
            <a:rPr lang="ja-JP" altLang="en-US" sz="1100">
              <a:solidFill>
                <a:srgbClr val="FF0000"/>
              </a:solidFill>
              <a:effectLst/>
              <a:latin typeface="ＭＳ Ｐゴシック" panose="020B0600070205080204" pitchFamily="50" charset="-128"/>
              <a:ea typeface="ＭＳ Ｐゴシック" panose="020B0600070205080204" pitchFamily="50" charset="-128"/>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rPr>
            <a:t>災害復旧事業費については、自然災害（台風等）の多発により被害が多くなりコストが上昇している。</a:t>
          </a:r>
          <a:endParaRPr lang="en-US"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en-US" sz="1100">
              <a:solidFill>
                <a:srgbClr val="FF0000"/>
              </a:solidFill>
              <a:effectLst/>
              <a:latin typeface="ＭＳ Ｐゴシック" panose="020B0600070205080204" pitchFamily="50" charset="-128"/>
              <a:ea typeface="ＭＳ Ｐゴシック" panose="020B0600070205080204" pitchFamily="50" charset="-128"/>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rPr>
            <a:t>繰出金については、国の繰出基準に準じて特別会計及び企業会計へ繰出しを行っているが、この繰出金により特別会計の収支に均衡が保たれている現状であるため、早急な減額は難しいものがある。そのために各特別会計においては効率的かつ安定的な経営に取り組み、年間の繰出金が抑制されるように努める必要がある。特に公営企業に関しては、　　新公立病院改革プランや経営戦略に基づき、独立採算の原則のもと経営改善を図る必要がある。</a:t>
          </a:r>
        </a:p>
        <a:p>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34925</xdr:rowOff>
    </xdr:from>
    <xdr:to>
      <xdr:col>24</xdr:col>
      <xdr:colOff>63500</xdr:colOff>
      <xdr:row>37</xdr:row>
      <xdr:rowOff>51816</xdr:rowOff>
    </xdr:to>
    <xdr:cxnSp macro="">
      <xdr:nvCxnSpPr>
        <xdr:cNvPr id="61" name="直線コネクタ 60"/>
        <xdr:cNvCxnSpPr/>
      </xdr:nvCxnSpPr>
      <xdr:spPr>
        <a:xfrm flipV="1">
          <a:off x="3797300" y="637857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xdr:rowOff>
    </xdr:from>
    <xdr:to>
      <xdr:col>19</xdr:col>
      <xdr:colOff>177800</xdr:colOff>
      <xdr:row>37</xdr:row>
      <xdr:rowOff>51816</xdr:rowOff>
    </xdr:to>
    <xdr:cxnSp macro="">
      <xdr:nvCxnSpPr>
        <xdr:cNvPr id="64" name="直線コネクタ 63"/>
        <xdr:cNvCxnSpPr/>
      </xdr:nvCxnSpPr>
      <xdr:spPr>
        <a:xfrm>
          <a:off x="2908300" y="6346698"/>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3048</xdr:rowOff>
    </xdr:from>
    <xdr:to>
      <xdr:col>15</xdr:col>
      <xdr:colOff>50800</xdr:colOff>
      <xdr:row>37</xdr:row>
      <xdr:rowOff>15875</xdr:rowOff>
    </xdr:to>
    <xdr:cxnSp macro="">
      <xdr:nvCxnSpPr>
        <xdr:cNvPr id="67" name="直線コネクタ 66"/>
        <xdr:cNvCxnSpPr/>
      </xdr:nvCxnSpPr>
      <xdr:spPr>
        <a:xfrm flipV="1">
          <a:off x="2019300" y="6346698"/>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15875</xdr:rowOff>
    </xdr:from>
    <xdr:to>
      <xdr:col>10</xdr:col>
      <xdr:colOff>114300</xdr:colOff>
      <xdr:row>37</xdr:row>
      <xdr:rowOff>115062</xdr:rowOff>
    </xdr:to>
    <xdr:cxnSp macro="">
      <xdr:nvCxnSpPr>
        <xdr:cNvPr id="70" name="直線コネクタ 69"/>
        <xdr:cNvCxnSpPr/>
      </xdr:nvCxnSpPr>
      <xdr:spPr>
        <a:xfrm flipV="1">
          <a:off x="1130300" y="6359525"/>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155575</xdr:rowOff>
    </xdr:from>
    <xdr:to>
      <xdr:col>24</xdr:col>
      <xdr:colOff>114300</xdr:colOff>
      <xdr:row>37</xdr:row>
      <xdr:rowOff>85725</xdr:rowOff>
    </xdr:to>
    <xdr:sp macro="" textlink="">
      <xdr:nvSpPr>
        <xdr:cNvPr id="80" name="楕円 79"/>
        <xdr:cNvSpPr/>
      </xdr:nvSpPr>
      <xdr:spPr>
        <a:xfrm>
          <a:off x="45847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134002</xdr:rowOff>
    </xdr:from>
    <xdr:ext cx="469744" cy="259045"/>
    <xdr:sp macro="" textlink="">
      <xdr:nvSpPr>
        <xdr:cNvPr id="81" name="議会費該当値テキスト"/>
        <xdr:cNvSpPr txBox="1"/>
      </xdr:nvSpPr>
      <xdr:spPr>
        <a:xfrm>
          <a:off x="46863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xdr:rowOff>
    </xdr:from>
    <xdr:to>
      <xdr:col>20</xdr:col>
      <xdr:colOff>38100</xdr:colOff>
      <xdr:row>37</xdr:row>
      <xdr:rowOff>102616</xdr:rowOff>
    </xdr:to>
    <xdr:sp macro="" textlink="">
      <xdr:nvSpPr>
        <xdr:cNvPr id="82" name="楕円 81"/>
        <xdr:cNvSpPr/>
      </xdr:nvSpPr>
      <xdr:spPr>
        <a:xfrm>
          <a:off x="3746500" y="63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93743</xdr:rowOff>
    </xdr:from>
    <xdr:ext cx="469744" cy="259045"/>
    <xdr:sp macro="" textlink="">
      <xdr:nvSpPr>
        <xdr:cNvPr id="83" name="テキスト ボックス 82"/>
        <xdr:cNvSpPr txBox="1"/>
      </xdr:nvSpPr>
      <xdr:spPr>
        <a:xfrm>
          <a:off x="3562428" y="64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123698</xdr:rowOff>
    </xdr:from>
    <xdr:to>
      <xdr:col>15</xdr:col>
      <xdr:colOff>101600</xdr:colOff>
      <xdr:row>37</xdr:row>
      <xdr:rowOff>53848</xdr:rowOff>
    </xdr:to>
    <xdr:sp macro="" textlink="">
      <xdr:nvSpPr>
        <xdr:cNvPr id="84" name="楕円 83"/>
        <xdr:cNvSpPr/>
      </xdr:nvSpPr>
      <xdr:spPr>
        <a:xfrm>
          <a:off x="2857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44975</xdr:rowOff>
    </xdr:from>
    <xdr:ext cx="469744" cy="259045"/>
    <xdr:sp macro="" textlink="">
      <xdr:nvSpPr>
        <xdr:cNvPr id="85" name="テキスト ボックス 84"/>
        <xdr:cNvSpPr txBox="1"/>
      </xdr:nvSpPr>
      <xdr:spPr>
        <a:xfrm>
          <a:off x="2673428" y="63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136525</xdr:rowOff>
    </xdr:from>
    <xdr:to>
      <xdr:col>10</xdr:col>
      <xdr:colOff>165100</xdr:colOff>
      <xdr:row>37</xdr:row>
      <xdr:rowOff>66675</xdr:rowOff>
    </xdr:to>
    <xdr:sp macro="" textlink="">
      <xdr:nvSpPr>
        <xdr:cNvPr id="86" name="楕円 85"/>
        <xdr:cNvSpPr/>
      </xdr:nvSpPr>
      <xdr:spPr>
        <a:xfrm>
          <a:off x="1968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57802</xdr:rowOff>
    </xdr:from>
    <xdr:ext cx="469744" cy="259045"/>
    <xdr:sp macro="" textlink="">
      <xdr:nvSpPr>
        <xdr:cNvPr id="87" name="テキスト ボックス 86"/>
        <xdr:cNvSpPr txBox="1"/>
      </xdr:nvSpPr>
      <xdr:spPr>
        <a:xfrm>
          <a:off x="1784428"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64262</xdr:rowOff>
    </xdr:from>
    <xdr:to>
      <xdr:col>6</xdr:col>
      <xdr:colOff>38100</xdr:colOff>
      <xdr:row>37</xdr:row>
      <xdr:rowOff>165862</xdr:rowOff>
    </xdr:to>
    <xdr:sp macro="" textlink="">
      <xdr:nvSpPr>
        <xdr:cNvPr id="88" name="楕円 87"/>
        <xdr:cNvSpPr/>
      </xdr:nvSpPr>
      <xdr:spPr>
        <a:xfrm>
          <a:off x="1079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156989</xdr:rowOff>
    </xdr:from>
    <xdr:ext cx="469744" cy="259045"/>
    <xdr:sp macro="" textlink="">
      <xdr:nvSpPr>
        <xdr:cNvPr id="89" name="テキスト ボックス 88"/>
        <xdr:cNvSpPr txBox="1"/>
      </xdr:nvSpPr>
      <xdr:spPr>
        <a:xfrm>
          <a:off x="895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148130</xdr:rowOff>
    </xdr:from>
    <xdr:to>
      <xdr:col>24</xdr:col>
      <xdr:colOff>63500</xdr:colOff>
      <xdr:row>57</xdr:row>
      <xdr:rowOff>17591</xdr:rowOff>
    </xdr:to>
    <xdr:cxnSp macro="">
      <xdr:nvCxnSpPr>
        <xdr:cNvPr id="116" name="直線コネクタ 115"/>
        <xdr:cNvCxnSpPr/>
      </xdr:nvCxnSpPr>
      <xdr:spPr>
        <a:xfrm flipV="1">
          <a:off x="3797300" y="9577880"/>
          <a:ext cx="838200" cy="2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149265</xdr:rowOff>
    </xdr:from>
    <xdr:to>
      <xdr:col>19</xdr:col>
      <xdr:colOff>177800</xdr:colOff>
      <xdr:row>57</xdr:row>
      <xdr:rowOff>17591</xdr:rowOff>
    </xdr:to>
    <xdr:cxnSp macro="">
      <xdr:nvCxnSpPr>
        <xdr:cNvPr id="119" name="直線コネクタ 118"/>
        <xdr:cNvCxnSpPr/>
      </xdr:nvCxnSpPr>
      <xdr:spPr>
        <a:xfrm>
          <a:off x="2908300" y="9750465"/>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118401</xdr:rowOff>
    </xdr:from>
    <xdr:to>
      <xdr:col>15</xdr:col>
      <xdr:colOff>50800</xdr:colOff>
      <xdr:row>56</xdr:row>
      <xdr:rowOff>149265</xdr:rowOff>
    </xdr:to>
    <xdr:cxnSp macro="">
      <xdr:nvCxnSpPr>
        <xdr:cNvPr id="122" name="直線コネクタ 121"/>
        <xdr:cNvCxnSpPr/>
      </xdr:nvCxnSpPr>
      <xdr:spPr>
        <a:xfrm>
          <a:off x="2019300" y="9719601"/>
          <a:ext cx="889000" cy="3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100824</xdr:rowOff>
    </xdr:from>
    <xdr:to>
      <xdr:col>10</xdr:col>
      <xdr:colOff>114300</xdr:colOff>
      <xdr:row>56</xdr:row>
      <xdr:rowOff>118401</xdr:rowOff>
    </xdr:to>
    <xdr:cxnSp macro="">
      <xdr:nvCxnSpPr>
        <xdr:cNvPr id="125" name="直線コネクタ 124"/>
        <xdr:cNvCxnSpPr/>
      </xdr:nvCxnSpPr>
      <xdr:spPr>
        <a:xfrm>
          <a:off x="1130300" y="9702024"/>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97330</xdr:rowOff>
    </xdr:from>
    <xdr:to>
      <xdr:col>24</xdr:col>
      <xdr:colOff>114300</xdr:colOff>
      <xdr:row>56</xdr:row>
      <xdr:rowOff>27480</xdr:rowOff>
    </xdr:to>
    <xdr:sp macro="" textlink="">
      <xdr:nvSpPr>
        <xdr:cNvPr id="135" name="楕円 134"/>
        <xdr:cNvSpPr/>
      </xdr:nvSpPr>
      <xdr:spPr>
        <a:xfrm>
          <a:off x="4584700" y="95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120207</xdr:rowOff>
    </xdr:from>
    <xdr:ext cx="599010" cy="259045"/>
    <xdr:sp macro="" textlink="">
      <xdr:nvSpPr>
        <xdr:cNvPr id="136" name="総務費該当値テキスト"/>
        <xdr:cNvSpPr txBox="1"/>
      </xdr:nvSpPr>
      <xdr:spPr>
        <a:xfrm>
          <a:off x="4686300" y="937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138241</xdr:rowOff>
    </xdr:from>
    <xdr:to>
      <xdr:col>20</xdr:col>
      <xdr:colOff>38100</xdr:colOff>
      <xdr:row>57</xdr:row>
      <xdr:rowOff>68391</xdr:rowOff>
    </xdr:to>
    <xdr:sp macro="" textlink="">
      <xdr:nvSpPr>
        <xdr:cNvPr id="137" name="楕円 136"/>
        <xdr:cNvSpPr/>
      </xdr:nvSpPr>
      <xdr:spPr>
        <a:xfrm>
          <a:off x="3746500" y="97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59518</xdr:rowOff>
    </xdr:from>
    <xdr:ext cx="599010" cy="259045"/>
    <xdr:sp macro="" textlink="">
      <xdr:nvSpPr>
        <xdr:cNvPr id="138" name="テキスト ボックス 137"/>
        <xdr:cNvSpPr txBox="1"/>
      </xdr:nvSpPr>
      <xdr:spPr>
        <a:xfrm>
          <a:off x="3497795" y="983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98465</xdr:rowOff>
    </xdr:from>
    <xdr:to>
      <xdr:col>15</xdr:col>
      <xdr:colOff>101600</xdr:colOff>
      <xdr:row>57</xdr:row>
      <xdr:rowOff>28615</xdr:rowOff>
    </xdr:to>
    <xdr:sp macro="" textlink="">
      <xdr:nvSpPr>
        <xdr:cNvPr id="139" name="楕円 138"/>
        <xdr:cNvSpPr/>
      </xdr:nvSpPr>
      <xdr:spPr>
        <a:xfrm>
          <a:off x="2857500" y="96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19742</xdr:rowOff>
    </xdr:from>
    <xdr:ext cx="599010" cy="259045"/>
    <xdr:sp macro="" textlink="">
      <xdr:nvSpPr>
        <xdr:cNvPr id="140" name="テキスト ボックス 139"/>
        <xdr:cNvSpPr txBox="1"/>
      </xdr:nvSpPr>
      <xdr:spPr>
        <a:xfrm>
          <a:off x="2608795" y="979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67601</xdr:rowOff>
    </xdr:from>
    <xdr:to>
      <xdr:col>10</xdr:col>
      <xdr:colOff>165100</xdr:colOff>
      <xdr:row>56</xdr:row>
      <xdr:rowOff>169201</xdr:rowOff>
    </xdr:to>
    <xdr:sp macro="" textlink="">
      <xdr:nvSpPr>
        <xdr:cNvPr id="141" name="楕円 140"/>
        <xdr:cNvSpPr/>
      </xdr:nvSpPr>
      <xdr:spPr>
        <a:xfrm>
          <a:off x="1968500" y="96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14278</xdr:rowOff>
    </xdr:from>
    <xdr:ext cx="599010" cy="259045"/>
    <xdr:sp macro="" textlink="">
      <xdr:nvSpPr>
        <xdr:cNvPr id="142" name="テキスト ボックス 141"/>
        <xdr:cNvSpPr txBox="1"/>
      </xdr:nvSpPr>
      <xdr:spPr>
        <a:xfrm>
          <a:off x="1719795" y="944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50024</xdr:rowOff>
    </xdr:from>
    <xdr:to>
      <xdr:col>6</xdr:col>
      <xdr:colOff>38100</xdr:colOff>
      <xdr:row>56</xdr:row>
      <xdr:rowOff>151624</xdr:rowOff>
    </xdr:to>
    <xdr:sp macro="" textlink="">
      <xdr:nvSpPr>
        <xdr:cNvPr id="143" name="楕円 142"/>
        <xdr:cNvSpPr/>
      </xdr:nvSpPr>
      <xdr:spPr>
        <a:xfrm>
          <a:off x="1079500" y="96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168151</xdr:rowOff>
    </xdr:from>
    <xdr:ext cx="599010" cy="259045"/>
    <xdr:sp macro="" textlink="">
      <xdr:nvSpPr>
        <xdr:cNvPr id="144" name="テキスト ボックス 143"/>
        <xdr:cNvSpPr txBox="1"/>
      </xdr:nvSpPr>
      <xdr:spPr>
        <a:xfrm>
          <a:off x="830795" y="942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144912</xdr:rowOff>
    </xdr:from>
    <xdr:to>
      <xdr:col>24</xdr:col>
      <xdr:colOff>63500</xdr:colOff>
      <xdr:row>75</xdr:row>
      <xdr:rowOff>158440</xdr:rowOff>
    </xdr:to>
    <xdr:cxnSp macro="">
      <xdr:nvCxnSpPr>
        <xdr:cNvPr id="172" name="直線コネクタ 171"/>
        <xdr:cNvCxnSpPr/>
      </xdr:nvCxnSpPr>
      <xdr:spPr>
        <a:xfrm flipV="1">
          <a:off x="3797300" y="13003662"/>
          <a:ext cx="8382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158440</xdr:rowOff>
    </xdr:from>
    <xdr:to>
      <xdr:col>19</xdr:col>
      <xdr:colOff>177800</xdr:colOff>
      <xdr:row>76</xdr:row>
      <xdr:rowOff>35874</xdr:rowOff>
    </xdr:to>
    <xdr:cxnSp macro="">
      <xdr:nvCxnSpPr>
        <xdr:cNvPr id="175" name="直線コネクタ 174"/>
        <xdr:cNvCxnSpPr/>
      </xdr:nvCxnSpPr>
      <xdr:spPr>
        <a:xfrm flipV="1">
          <a:off x="2908300" y="13017190"/>
          <a:ext cx="889000" cy="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35874</xdr:rowOff>
    </xdr:from>
    <xdr:to>
      <xdr:col>15</xdr:col>
      <xdr:colOff>50800</xdr:colOff>
      <xdr:row>76</xdr:row>
      <xdr:rowOff>62187</xdr:rowOff>
    </xdr:to>
    <xdr:cxnSp macro="">
      <xdr:nvCxnSpPr>
        <xdr:cNvPr id="178" name="直線コネクタ 177"/>
        <xdr:cNvCxnSpPr/>
      </xdr:nvCxnSpPr>
      <xdr:spPr>
        <a:xfrm flipV="1">
          <a:off x="2019300" y="13066074"/>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62187</xdr:rowOff>
    </xdr:from>
    <xdr:to>
      <xdr:col>10</xdr:col>
      <xdr:colOff>114300</xdr:colOff>
      <xdr:row>76</xdr:row>
      <xdr:rowOff>133139</xdr:rowOff>
    </xdr:to>
    <xdr:cxnSp macro="">
      <xdr:nvCxnSpPr>
        <xdr:cNvPr id="181" name="直線コネクタ 180"/>
        <xdr:cNvCxnSpPr/>
      </xdr:nvCxnSpPr>
      <xdr:spPr>
        <a:xfrm flipV="1">
          <a:off x="1130300" y="13092387"/>
          <a:ext cx="889000" cy="7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94112</xdr:rowOff>
    </xdr:from>
    <xdr:to>
      <xdr:col>24</xdr:col>
      <xdr:colOff>114300</xdr:colOff>
      <xdr:row>76</xdr:row>
      <xdr:rowOff>24262</xdr:rowOff>
    </xdr:to>
    <xdr:sp macro="" textlink="">
      <xdr:nvSpPr>
        <xdr:cNvPr id="191" name="楕円 190"/>
        <xdr:cNvSpPr/>
      </xdr:nvSpPr>
      <xdr:spPr>
        <a:xfrm>
          <a:off x="4584700" y="129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116989</xdr:rowOff>
    </xdr:from>
    <xdr:ext cx="599010" cy="259045"/>
    <xdr:sp macro="" textlink="">
      <xdr:nvSpPr>
        <xdr:cNvPr id="192" name="民生費該当値テキスト"/>
        <xdr:cNvSpPr txBox="1"/>
      </xdr:nvSpPr>
      <xdr:spPr>
        <a:xfrm>
          <a:off x="4686300" y="1280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107641</xdr:rowOff>
    </xdr:from>
    <xdr:to>
      <xdr:col>20</xdr:col>
      <xdr:colOff>38100</xdr:colOff>
      <xdr:row>76</xdr:row>
      <xdr:rowOff>37790</xdr:rowOff>
    </xdr:to>
    <xdr:sp macro="" textlink="">
      <xdr:nvSpPr>
        <xdr:cNvPr id="193" name="楕円 192"/>
        <xdr:cNvSpPr/>
      </xdr:nvSpPr>
      <xdr:spPr>
        <a:xfrm>
          <a:off x="3746500" y="12966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54318</xdr:rowOff>
    </xdr:from>
    <xdr:ext cx="599010" cy="259045"/>
    <xdr:sp macro="" textlink="">
      <xdr:nvSpPr>
        <xdr:cNvPr id="194" name="テキスト ボックス 193"/>
        <xdr:cNvSpPr txBox="1"/>
      </xdr:nvSpPr>
      <xdr:spPr>
        <a:xfrm>
          <a:off x="3497795" y="127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156524</xdr:rowOff>
    </xdr:from>
    <xdr:to>
      <xdr:col>15</xdr:col>
      <xdr:colOff>101600</xdr:colOff>
      <xdr:row>76</xdr:row>
      <xdr:rowOff>86674</xdr:rowOff>
    </xdr:to>
    <xdr:sp macro="" textlink="">
      <xdr:nvSpPr>
        <xdr:cNvPr id="195" name="楕円 194"/>
        <xdr:cNvSpPr/>
      </xdr:nvSpPr>
      <xdr:spPr>
        <a:xfrm>
          <a:off x="2857500" y="130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103202</xdr:rowOff>
    </xdr:from>
    <xdr:ext cx="599010" cy="259045"/>
    <xdr:sp macro="" textlink="">
      <xdr:nvSpPr>
        <xdr:cNvPr id="196" name="テキスト ボックス 195"/>
        <xdr:cNvSpPr txBox="1"/>
      </xdr:nvSpPr>
      <xdr:spPr>
        <a:xfrm>
          <a:off x="2608795" y="1279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11387</xdr:rowOff>
    </xdr:from>
    <xdr:to>
      <xdr:col>10</xdr:col>
      <xdr:colOff>165100</xdr:colOff>
      <xdr:row>76</xdr:row>
      <xdr:rowOff>112987</xdr:rowOff>
    </xdr:to>
    <xdr:sp macro="" textlink="">
      <xdr:nvSpPr>
        <xdr:cNvPr id="197" name="楕円 196"/>
        <xdr:cNvSpPr/>
      </xdr:nvSpPr>
      <xdr:spPr>
        <a:xfrm>
          <a:off x="1968500" y="130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129513</xdr:rowOff>
    </xdr:from>
    <xdr:ext cx="599010" cy="259045"/>
    <xdr:sp macro="" textlink="">
      <xdr:nvSpPr>
        <xdr:cNvPr id="198" name="テキスト ボックス 197"/>
        <xdr:cNvSpPr txBox="1"/>
      </xdr:nvSpPr>
      <xdr:spPr>
        <a:xfrm>
          <a:off x="1719795" y="128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82339</xdr:rowOff>
    </xdr:from>
    <xdr:to>
      <xdr:col>6</xdr:col>
      <xdr:colOff>38100</xdr:colOff>
      <xdr:row>77</xdr:row>
      <xdr:rowOff>12489</xdr:rowOff>
    </xdr:to>
    <xdr:sp macro="" textlink="">
      <xdr:nvSpPr>
        <xdr:cNvPr id="199" name="楕円 198"/>
        <xdr:cNvSpPr/>
      </xdr:nvSpPr>
      <xdr:spPr>
        <a:xfrm>
          <a:off x="1079500" y="131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29016</xdr:rowOff>
    </xdr:from>
    <xdr:ext cx="599010" cy="259045"/>
    <xdr:sp macro="" textlink="">
      <xdr:nvSpPr>
        <xdr:cNvPr id="200" name="テキスト ボックス 199"/>
        <xdr:cNvSpPr txBox="1"/>
      </xdr:nvSpPr>
      <xdr:spPr>
        <a:xfrm>
          <a:off x="830795" y="1288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132601</xdr:rowOff>
    </xdr:from>
    <xdr:to>
      <xdr:col>24</xdr:col>
      <xdr:colOff>63500</xdr:colOff>
      <xdr:row>96</xdr:row>
      <xdr:rowOff>135920</xdr:rowOff>
    </xdr:to>
    <xdr:cxnSp macro="">
      <xdr:nvCxnSpPr>
        <xdr:cNvPr id="229" name="直線コネクタ 228"/>
        <xdr:cNvCxnSpPr/>
      </xdr:nvCxnSpPr>
      <xdr:spPr>
        <a:xfrm flipV="1">
          <a:off x="3797300" y="16591801"/>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135920</xdr:rowOff>
    </xdr:from>
    <xdr:to>
      <xdr:col>19</xdr:col>
      <xdr:colOff>177800</xdr:colOff>
      <xdr:row>96</xdr:row>
      <xdr:rowOff>145027</xdr:rowOff>
    </xdr:to>
    <xdr:cxnSp macro="">
      <xdr:nvCxnSpPr>
        <xdr:cNvPr id="232" name="直線コネクタ 231"/>
        <xdr:cNvCxnSpPr/>
      </xdr:nvCxnSpPr>
      <xdr:spPr>
        <a:xfrm flipV="1">
          <a:off x="2908300" y="16595120"/>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145027</xdr:rowOff>
    </xdr:from>
    <xdr:to>
      <xdr:col>15</xdr:col>
      <xdr:colOff>50800</xdr:colOff>
      <xdr:row>97</xdr:row>
      <xdr:rowOff>8293</xdr:rowOff>
    </xdr:to>
    <xdr:cxnSp macro="">
      <xdr:nvCxnSpPr>
        <xdr:cNvPr id="235" name="直線コネクタ 234"/>
        <xdr:cNvCxnSpPr/>
      </xdr:nvCxnSpPr>
      <xdr:spPr>
        <a:xfrm flipV="1">
          <a:off x="2019300" y="16604227"/>
          <a:ext cx="889000" cy="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110161</xdr:rowOff>
    </xdr:from>
    <xdr:to>
      <xdr:col>10</xdr:col>
      <xdr:colOff>114300</xdr:colOff>
      <xdr:row>97</xdr:row>
      <xdr:rowOff>8293</xdr:rowOff>
    </xdr:to>
    <xdr:cxnSp macro="">
      <xdr:nvCxnSpPr>
        <xdr:cNvPr id="238" name="直線コネクタ 237"/>
        <xdr:cNvCxnSpPr/>
      </xdr:nvCxnSpPr>
      <xdr:spPr>
        <a:xfrm>
          <a:off x="1130300" y="16569361"/>
          <a:ext cx="8890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81801</xdr:rowOff>
    </xdr:from>
    <xdr:to>
      <xdr:col>24</xdr:col>
      <xdr:colOff>114300</xdr:colOff>
      <xdr:row>97</xdr:row>
      <xdr:rowOff>11951</xdr:rowOff>
    </xdr:to>
    <xdr:sp macro="" textlink="">
      <xdr:nvSpPr>
        <xdr:cNvPr id="248" name="楕円 247"/>
        <xdr:cNvSpPr/>
      </xdr:nvSpPr>
      <xdr:spPr>
        <a:xfrm>
          <a:off x="4584700" y="165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104678</xdr:rowOff>
    </xdr:from>
    <xdr:ext cx="599010" cy="259045"/>
    <xdr:sp macro="" textlink="">
      <xdr:nvSpPr>
        <xdr:cNvPr id="249" name="衛生費該当値テキスト"/>
        <xdr:cNvSpPr txBox="1"/>
      </xdr:nvSpPr>
      <xdr:spPr>
        <a:xfrm>
          <a:off x="4686300" y="1639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85120</xdr:rowOff>
    </xdr:from>
    <xdr:to>
      <xdr:col>20</xdr:col>
      <xdr:colOff>38100</xdr:colOff>
      <xdr:row>97</xdr:row>
      <xdr:rowOff>15270</xdr:rowOff>
    </xdr:to>
    <xdr:sp macro="" textlink="">
      <xdr:nvSpPr>
        <xdr:cNvPr id="250" name="楕円 249"/>
        <xdr:cNvSpPr/>
      </xdr:nvSpPr>
      <xdr:spPr>
        <a:xfrm>
          <a:off x="3746500" y="165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31797</xdr:rowOff>
    </xdr:from>
    <xdr:ext cx="599010" cy="259045"/>
    <xdr:sp macro="" textlink="">
      <xdr:nvSpPr>
        <xdr:cNvPr id="251" name="テキスト ボックス 250"/>
        <xdr:cNvSpPr txBox="1"/>
      </xdr:nvSpPr>
      <xdr:spPr>
        <a:xfrm>
          <a:off x="3497795" y="1631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94227</xdr:rowOff>
    </xdr:from>
    <xdr:to>
      <xdr:col>15</xdr:col>
      <xdr:colOff>101600</xdr:colOff>
      <xdr:row>97</xdr:row>
      <xdr:rowOff>24377</xdr:rowOff>
    </xdr:to>
    <xdr:sp macro="" textlink="">
      <xdr:nvSpPr>
        <xdr:cNvPr id="252" name="楕円 251"/>
        <xdr:cNvSpPr/>
      </xdr:nvSpPr>
      <xdr:spPr>
        <a:xfrm>
          <a:off x="2857500" y="165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40904</xdr:rowOff>
    </xdr:from>
    <xdr:ext cx="599010" cy="259045"/>
    <xdr:sp macro="" textlink="">
      <xdr:nvSpPr>
        <xdr:cNvPr id="253" name="テキスト ボックス 252"/>
        <xdr:cNvSpPr txBox="1"/>
      </xdr:nvSpPr>
      <xdr:spPr>
        <a:xfrm>
          <a:off x="2608795" y="163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128943</xdr:rowOff>
    </xdr:from>
    <xdr:to>
      <xdr:col>10</xdr:col>
      <xdr:colOff>165100</xdr:colOff>
      <xdr:row>97</xdr:row>
      <xdr:rowOff>59093</xdr:rowOff>
    </xdr:to>
    <xdr:sp macro="" textlink="">
      <xdr:nvSpPr>
        <xdr:cNvPr id="254" name="楕円 253"/>
        <xdr:cNvSpPr/>
      </xdr:nvSpPr>
      <xdr:spPr>
        <a:xfrm>
          <a:off x="1968500" y="165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75620</xdr:rowOff>
    </xdr:from>
    <xdr:ext cx="534377" cy="259045"/>
    <xdr:sp macro="" textlink="">
      <xdr:nvSpPr>
        <xdr:cNvPr id="255" name="テキスト ボックス 254"/>
        <xdr:cNvSpPr txBox="1"/>
      </xdr:nvSpPr>
      <xdr:spPr>
        <a:xfrm>
          <a:off x="1752111" y="163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59361</xdr:rowOff>
    </xdr:from>
    <xdr:to>
      <xdr:col>6</xdr:col>
      <xdr:colOff>38100</xdr:colOff>
      <xdr:row>96</xdr:row>
      <xdr:rowOff>160961</xdr:rowOff>
    </xdr:to>
    <xdr:sp macro="" textlink="">
      <xdr:nvSpPr>
        <xdr:cNvPr id="256" name="楕円 255"/>
        <xdr:cNvSpPr/>
      </xdr:nvSpPr>
      <xdr:spPr>
        <a:xfrm>
          <a:off x="1079500" y="165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6038</xdr:rowOff>
    </xdr:from>
    <xdr:ext cx="599010" cy="259045"/>
    <xdr:sp macro="" textlink="">
      <xdr:nvSpPr>
        <xdr:cNvPr id="257" name="テキスト ボックス 256"/>
        <xdr:cNvSpPr txBox="1"/>
      </xdr:nvSpPr>
      <xdr:spPr>
        <a:xfrm>
          <a:off x="830795" y="162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42296</xdr:rowOff>
    </xdr:from>
    <xdr:to>
      <xdr:col>55</xdr:col>
      <xdr:colOff>0</xdr:colOff>
      <xdr:row>58</xdr:row>
      <xdr:rowOff>52620</xdr:rowOff>
    </xdr:to>
    <xdr:cxnSp macro="">
      <xdr:nvCxnSpPr>
        <xdr:cNvPr id="343" name="直線コネクタ 342"/>
        <xdr:cNvCxnSpPr/>
      </xdr:nvCxnSpPr>
      <xdr:spPr>
        <a:xfrm flipV="1">
          <a:off x="9639300" y="9986396"/>
          <a:ext cx="8382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52620</xdr:rowOff>
    </xdr:from>
    <xdr:to>
      <xdr:col>50</xdr:col>
      <xdr:colOff>114300</xdr:colOff>
      <xdr:row>58</xdr:row>
      <xdr:rowOff>60947</xdr:rowOff>
    </xdr:to>
    <xdr:cxnSp macro="">
      <xdr:nvCxnSpPr>
        <xdr:cNvPr id="346" name="直線コネクタ 345"/>
        <xdr:cNvCxnSpPr/>
      </xdr:nvCxnSpPr>
      <xdr:spPr>
        <a:xfrm flipV="1">
          <a:off x="8750300" y="9996720"/>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48562</xdr:rowOff>
    </xdr:from>
    <xdr:to>
      <xdr:col>45</xdr:col>
      <xdr:colOff>177800</xdr:colOff>
      <xdr:row>58</xdr:row>
      <xdr:rowOff>60947</xdr:rowOff>
    </xdr:to>
    <xdr:cxnSp macro="">
      <xdr:nvCxnSpPr>
        <xdr:cNvPr id="349" name="直線コネクタ 348"/>
        <xdr:cNvCxnSpPr/>
      </xdr:nvCxnSpPr>
      <xdr:spPr>
        <a:xfrm>
          <a:off x="7861300" y="9992662"/>
          <a:ext cx="8890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12474</xdr:rowOff>
    </xdr:from>
    <xdr:to>
      <xdr:col>41</xdr:col>
      <xdr:colOff>50800</xdr:colOff>
      <xdr:row>58</xdr:row>
      <xdr:rowOff>48562</xdr:rowOff>
    </xdr:to>
    <xdr:cxnSp macro="">
      <xdr:nvCxnSpPr>
        <xdr:cNvPr id="352" name="直線コネクタ 351"/>
        <xdr:cNvCxnSpPr/>
      </xdr:nvCxnSpPr>
      <xdr:spPr>
        <a:xfrm>
          <a:off x="6972300" y="9956574"/>
          <a:ext cx="889000" cy="3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162946</xdr:rowOff>
    </xdr:from>
    <xdr:to>
      <xdr:col>55</xdr:col>
      <xdr:colOff>50800</xdr:colOff>
      <xdr:row>58</xdr:row>
      <xdr:rowOff>93096</xdr:rowOff>
    </xdr:to>
    <xdr:sp macro="" textlink="">
      <xdr:nvSpPr>
        <xdr:cNvPr id="362" name="楕円 361"/>
        <xdr:cNvSpPr/>
      </xdr:nvSpPr>
      <xdr:spPr>
        <a:xfrm>
          <a:off x="10426700" y="993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14373</xdr:rowOff>
    </xdr:from>
    <xdr:ext cx="599010" cy="259045"/>
    <xdr:sp macro="" textlink="">
      <xdr:nvSpPr>
        <xdr:cNvPr id="363" name="農林水産業費該当値テキスト"/>
        <xdr:cNvSpPr txBox="1"/>
      </xdr:nvSpPr>
      <xdr:spPr>
        <a:xfrm>
          <a:off x="10528300" y="978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1820</xdr:rowOff>
    </xdr:from>
    <xdr:to>
      <xdr:col>50</xdr:col>
      <xdr:colOff>165100</xdr:colOff>
      <xdr:row>58</xdr:row>
      <xdr:rowOff>103420</xdr:rowOff>
    </xdr:to>
    <xdr:sp macro="" textlink="">
      <xdr:nvSpPr>
        <xdr:cNvPr id="364" name="楕円 363"/>
        <xdr:cNvSpPr/>
      </xdr:nvSpPr>
      <xdr:spPr>
        <a:xfrm>
          <a:off x="9588500" y="99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119947</xdr:rowOff>
    </xdr:from>
    <xdr:ext cx="599010" cy="259045"/>
    <xdr:sp macro="" textlink="">
      <xdr:nvSpPr>
        <xdr:cNvPr id="365" name="テキスト ボックス 364"/>
        <xdr:cNvSpPr txBox="1"/>
      </xdr:nvSpPr>
      <xdr:spPr>
        <a:xfrm>
          <a:off x="9339795" y="972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10147</xdr:rowOff>
    </xdr:from>
    <xdr:to>
      <xdr:col>46</xdr:col>
      <xdr:colOff>38100</xdr:colOff>
      <xdr:row>58</xdr:row>
      <xdr:rowOff>111747</xdr:rowOff>
    </xdr:to>
    <xdr:sp macro="" textlink="">
      <xdr:nvSpPr>
        <xdr:cNvPr id="366" name="楕円 365"/>
        <xdr:cNvSpPr/>
      </xdr:nvSpPr>
      <xdr:spPr>
        <a:xfrm>
          <a:off x="8699500" y="99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128274</xdr:rowOff>
    </xdr:from>
    <xdr:ext cx="599010" cy="259045"/>
    <xdr:sp macro="" textlink="">
      <xdr:nvSpPr>
        <xdr:cNvPr id="367" name="テキスト ボックス 366"/>
        <xdr:cNvSpPr txBox="1"/>
      </xdr:nvSpPr>
      <xdr:spPr>
        <a:xfrm>
          <a:off x="8450795" y="972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169212</xdr:rowOff>
    </xdr:from>
    <xdr:to>
      <xdr:col>41</xdr:col>
      <xdr:colOff>101600</xdr:colOff>
      <xdr:row>58</xdr:row>
      <xdr:rowOff>99362</xdr:rowOff>
    </xdr:to>
    <xdr:sp macro="" textlink="">
      <xdr:nvSpPr>
        <xdr:cNvPr id="368" name="楕円 367"/>
        <xdr:cNvSpPr/>
      </xdr:nvSpPr>
      <xdr:spPr>
        <a:xfrm>
          <a:off x="7810500" y="99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115889</xdr:rowOff>
    </xdr:from>
    <xdr:ext cx="599010" cy="259045"/>
    <xdr:sp macro="" textlink="">
      <xdr:nvSpPr>
        <xdr:cNvPr id="369" name="テキスト ボックス 368"/>
        <xdr:cNvSpPr txBox="1"/>
      </xdr:nvSpPr>
      <xdr:spPr>
        <a:xfrm>
          <a:off x="7561795" y="971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133124</xdr:rowOff>
    </xdr:from>
    <xdr:to>
      <xdr:col>36</xdr:col>
      <xdr:colOff>165100</xdr:colOff>
      <xdr:row>58</xdr:row>
      <xdr:rowOff>63274</xdr:rowOff>
    </xdr:to>
    <xdr:sp macro="" textlink="">
      <xdr:nvSpPr>
        <xdr:cNvPr id="370" name="楕円 369"/>
        <xdr:cNvSpPr/>
      </xdr:nvSpPr>
      <xdr:spPr>
        <a:xfrm>
          <a:off x="6921500" y="9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79801</xdr:rowOff>
    </xdr:from>
    <xdr:ext cx="599010" cy="259045"/>
    <xdr:sp macro="" textlink="">
      <xdr:nvSpPr>
        <xdr:cNvPr id="371" name="テキスト ボックス 370"/>
        <xdr:cNvSpPr txBox="1"/>
      </xdr:nvSpPr>
      <xdr:spPr>
        <a:xfrm>
          <a:off x="6672795" y="968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129952</xdr:rowOff>
    </xdr:from>
    <xdr:to>
      <xdr:col>55</xdr:col>
      <xdr:colOff>0</xdr:colOff>
      <xdr:row>77</xdr:row>
      <xdr:rowOff>133969</xdr:rowOff>
    </xdr:to>
    <xdr:cxnSp macro="">
      <xdr:nvCxnSpPr>
        <xdr:cNvPr id="402" name="直線コネクタ 401"/>
        <xdr:cNvCxnSpPr/>
      </xdr:nvCxnSpPr>
      <xdr:spPr>
        <a:xfrm flipV="1">
          <a:off x="9639300" y="13331602"/>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70402</xdr:rowOff>
    </xdr:from>
    <xdr:to>
      <xdr:col>50</xdr:col>
      <xdr:colOff>114300</xdr:colOff>
      <xdr:row>77</xdr:row>
      <xdr:rowOff>133969</xdr:rowOff>
    </xdr:to>
    <xdr:cxnSp macro="">
      <xdr:nvCxnSpPr>
        <xdr:cNvPr id="405" name="直線コネクタ 404"/>
        <xdr:cNvCxnSpPr/>
      </xdr:nvCxnSpPr>
      <xdr:spPr>
        <a:xfrm>
          <a:off x="8750300" y="13272052"/>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70402</xdr:rowOff>
    </xdr:from>
    <xdr:to>
      <xdr:col>45</xdr:col>
      <xdr:colOff>177800</xdr:colOff>
      <xdr:row>77</xdr:row>
      <xdr:rowOff>96445</xdr:rowOff>
    </xdr:to>
    <xdr:cxnSp macro="">
      <xdr:nvCxnSpPr>
        <xdr:cNvPr id="408" name="直線コネクタ 407"/>
        <xdr:cNvCxnSpPr/>
      </xdr:nvCxnSpPr>
      <xdr:spPr>
        <a:xfrm flipV="1">
          <a:off x="7861300" y="13272052"/>
          <a:ext cx="8890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82110</xdr:rowOff>
    </xdr:from>
    <xdr:to>
      <xdr:col>41</xdr:col>
      <xdr:colOff>50800</xdr:colOff>
      <xdr:row>77</xdr:row>
      <xdr:rowOff>96445</xdr:rowOff>
    </xdr:to>
    <xdr:cxnSp macro="">
      <xdr:nvCxnSpPr>
        <xdr:cNvPr id="411" name="直線コネクタ 410"/>
        <xdr:cNvCxnSpPr/>
      </xdr:nvCxnSpPr>
      <xdr:spPr>
        <a:xfrm>
          <a:off x="6972300" y="13283760"/>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21" name="楕円 420"/>
        <xdr:cNvSpPr/>
      </xdr:nvSpPr>
      <xdr:spPr>
        <a:xfrm>
          <a:off x="10426700" y="132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57579</xdr:rowOff>
    </xdr:from>
    <xdr:ext cx="534377" cy="259045"/>
    <xdr:sp macro="" textlink="">
      <xdr:nvSpPr>
        <xdr:cNvPr id="422" name="商工費該当値テキスト"/>
        <xdr:cNvSpPr txBox="1"/>
      </xdr:nvSpPr>
      <xdr:spPr>
        <a:xfrm>
          <a:off x="10528300" y="13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83169</xdr:rowOff>
    </xdr:from>
    <xdr:to>
      <xdr:col>50</xdr:col>
      <xdr:colOff>165100</xdr:colOff>
      <xdr:row>78</xdr:row>
      <xdr:rowOff>13319</xdr:rowOff>
    </xdr:to>
    <xdr:sp macro="" textlink="">
      <xdr:nvSpPr>
        <xdr:cNvPr id="423" name="楕円 422"/>
        <xdr:cNvSpPr/>
      </xdr:nvSpPr>
      <xdr:spPr>
        <a:xfrm>
          <a:off x="9588500" y="132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4446</xdr:rowOff>
    </xdr:from>
    <xdr:ext cx="534377" cy="259045"/>
    <xdr:sp macro="" textlink="">
      <xdr:nvSpPr>
        <xdr:cNvPr id="424" name="テキスト ボックス 423"/>
        <xdr:cNvSpPr txBox="1"/>
      </xdr:nvSpPr>
      <xdr:spPr>
        <a:xfrm>
          <a:off x="9372111" y="133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19602</xdr:rowOff>
    </xdr:from>
    <xdr:to>
      <xdr:col>46</xdr:col>
      <xdr:colOff>38100</xdr:colOff>
      <xdr:row>77</xdr:row>
      <xdr:rowOff>121202</xdr:rowOff>
    </xdr:to>
    <xdr:sp macro="" textlink="">
      <xdr:nvSpPr>
        <xdr:cNvPr id="425" name="楕円 424"/>
        <xdr:cNvSpPr/>
      </xdr:nvSpPr>
      <xdr:spPr>
        <a:xfrm>
          <a:off x="8699500" y="132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112329</xdr:rowOff>
    </xdr:from>
    <xdr:ext cx="534377" cy="259045"/>
    <xdr:sp macro="" textlink="">
      <xdr:nvSpPr>
        <xdr:cNvPr id="426" name="テキスト ボックス 425"/>
        <xdr:cNvSpPr txBox="1"/>
      </xdr:nvSpPr>
      <xdr:spPr>
        <a:xfrm>
          <a:off x="8483111" y="133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45645</xdr:rowOff>
    </xdr:from>
    <xdr:to>
      <xdr:col>41</xdr:col>
      <xdr:colOff>101600</xdr:colOff>
      <xdr:row>77</xdr:row>
      <xdr:rowOff>147245</xdr:rowOff>
    </xdr:to>
    <xdr:sp macro="" textlink="">
      <xdr:nvSpPr>
        <xdr:cNvPr id="427" name="楕円 426"/>
        <xdr:cNvSpPr/>
      </xdr:nvSpPr>
      <xdr:spPr>
        <a:xfrm>
          <a:off x="7810500" y="132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138372</xdr:rowOff>
    </xdr:from>
    <xdr:ext cx="534377" cy="259045"/>
    <xdr:sp macro="" textlink="">
      <xdr:nvSpPr>
        <xdr:cNvPr id="428" name="テキスト ボックス 427"/>
        <xdr:cNvSpPr txBox="1"/>
      </xdr:nvSpPr>
      <xdr:spPr>
        <a:xfrm>
          <a:off x="7594111" y="133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31310</xdr:rowOff>
    </xdr:from>
    <xdr:to>
      <xdr:col>36</xdr:col>
      <xdr:colOff>165100</xdr:colOff>
      <xdr:row>77</xdr:row>
      <xdr:rowOff>132910</xdr:rowOff>
    </xdr:to>
    <xdr:sp macro="" textlink="">
      <xdr:nvSpPr>
        <xdr:cNvPr id="429" name="楕円 428"/>
        <xdr:cNvSpPr/>
      </xdr:nvSpPr>
      <xdr:spPr>
        <a:xfrm>
          <a:off x="6921500" y="132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149437</xdr:rowOff>
    </xdr:from>
    <xdr:ext cx="534377" cy="259045"/>
    <xdr:sp macro="" textlink="">
      <xdr:nvSpPr>
        <xdr:cNvPr id="430" name="テキスト ボックス 429"/>
        <xdr:cNvSpPr txBox="1"/>
      </xdr:nvSpPr>
      <xdr:spPr>
        <a:xfrm>
          <a:off x="6705111" y="130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115047</xdr:rowOff>
    </xdr:from>
    <xdr:to>
      <xdr:col>55</xdr:col>
      <xdr:colOff>0</xdr:colOff>
      <xdr:row>96</xdr:row>
      <xdr:rowOff>149388</xdr:rowOff>
    </xdr:to>
    <xdr:cxnSp macro="">
      <xdr:nvCxnSpPr>
        <xdr:cNvPr id="457" name="直線コネクタ 456"/>
        <xdr:cNvCxnSpPr/>
      </xdr:nvCxnSpPr>
      <xdr:spPr>
        <a:xfrm flipV="1">
          <a:off x="9639300" y="16574247"/>
          <a:ext cx="8382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149388</xdr:rowOff>
    </xdr:from>
    <xdr:to>
      <xdr:col>50</xdr:col>
      <xdr:colOff>114300</xdr:colOff>
      <xdr:row>97</xdr:row>
      <xdr:rowOff>6463</xdr:rowOff>
    </xdr:to>
    <xdr:cxnSp macro="">
      <xdr:nvCxnSpPr>
        <xdr:cNvPr id="460" name="直線コネクタ 459"/>
        <xdr:cNvCxnSpPr/>
      </xdr:nvCxnSpPr>
      <xdr:spPr>
        <a:xfrm flipV="1">
          <a:off x="8750300" y="16608588"/>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163300</xdr:rowOff>
    </xdr:from>
    <xdr:to>
      <xdr:col>45</xdr:col>
      <xdr:colOff>177800</xdr:colOff>
      <xdr:row>97</xdr:row>
      <xdr:rowOff>6463</xdr:rowOff>
    </xdr:to>
    <xdr:cxnSp macro="">
      <xdr:nvCxnSpPr>
        <xdr:cNvPr id="463" name="直線コネクタ 462"/>
        <xdr:cNvCxnSpPr/>
      </xdr:nvCxnSpPr>
      <xdr:spPr>
        <a:xfrm>
          <a:off x="7861300" y="16622500"/>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91470</xdr:rowOff>
    </xdr:from>
    <xdr:to>
      <xdr:col>41</xdr:col>
      <xdr:colOff>50800</xdr:colOff>
      <xdr:row>96</xdr:row>
      <xdr:rowOff>163300</xdr:rowOff>
    </xdr:to>
    <xdr:cxnSp macro="">
      <xdr:nvCxnSpPr>
        <xdr:cNvPr id="466" name="直線コネクタ 465"/>
        <xdr:cNvCxnSpPr/>
      </xdr:nvCxnSpPr>
      <xdr:spPr>
        <a:xfrm>
          <a:off x="6972300" y="16550670"/>
          <a:ext cx="889000" cy="7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64247</xdr:rowOff>
    </xdr:from>
    <xdr:to>
      <xdr:col>55</xdr:col>
      <xdr:colOff>50800</xdr:colOff>
      <xdr:row>96</xdr:row>
      <xdr:rowOff>165847</xdr:rowOff>
    </xdr:to>
    <xdr:sp macro="" textlink="">
      <xdr:nvSpPr>
        <xdr:cNvPr id="476" name="楕円 475"/>
        <xdr:cNvSpPr/>
      </xdr:nvSpPr>
      <xdr:spPr>
        <a:xfrm>
          <a:off x="10426700" y="165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42674</xdr:rowOff>
    </xdr:from>
    <xdr:ext cx="534377" cy="259045"/>
    <xdr:sp macro="" textlink="">
      <xdr:nvSpPr>
        <xdr:cNvPr id="477" name="土木費該当値テキスト"/>
        <xdr:cNvSpPr txBox="1"/>
      </xdr:nvSpPr>
      <xdr:spPr>
        <a:xfrm>
          <a:off x="10528300" y="165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98588</xdr:rowOff>
    </xdr:from>
    <xdr:to>
      <xdr:col>50</xdr:col>
      <xdr:colOff>165100</xdr:colOff>
      <xdr:row>97</xdr:row>
      <xdr:rowOff>28738</xdr:rowOff>
    </xdr:to>
    <xdr:sp macro="" textlink="">
      <xdr:nvSpPr>
        <xdr:cNvPr id="478" name="楕円 477"/>
        <xdr:cNvSpPr/>
      </xdr:nvSpPr>
      <xdr:spPr>
        <a:xfrm>
          <a:off x="9588500" y="165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19865</xdr:rowOff>
    </xdr:from>
    <xdr:ext cx="534377" cy="259045"/>
    <xdr:sp macro="" textlink="">
      <xdr:nvSpPr>
        <xdr:cNvPr id="479" name="テキスト ボックス 478"/>
        <xdr:cNvSpPr txBox="1"/>
      </xdr:nvSpPr>
      <xdr:spPr>
        <a:xfrm>
          <a:off x="9372111" y="166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127113</xdr:rowOff>
    </xdr:from>
    <xdr:to>
      <xdr:col>46</xdr:col>
      <xdr:colOff>38100</xdr:colOff>
      <xdr:row>97</xdr:row>
      <xdr:rowOff>57263</xdr:rowOff>
    </xdr:to>
    <xdr:sp macro="" textlink="">
      <xdr:nvSpPr>
        <xdr:cNvPr id="480" name="楕円 479"/>
        <xdr:cNvSpPr/>
      </xdr:nvSpPr>
      <xdr:spPr>
        <a:xfrm>
          <a:off x="8699500" y="165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48390</xdr:rowOff>
    </xdr:from>
    <xdr:ext cx="534377" cy="259045"/>
    <xdr:sp macro="" textlink="">
      <xdr:nvSpPr>
        <xdr:cNvPr id="481" name="テキスト ボックス 480"/>
        <xdr:cNvSpPr txBox="1"/>
      </xdr:nvSpPr>
      <xdr:spPr>
        <a:xfrm>
          <a:off x="8483111" y="166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112500</xdr:rowOff>
    </xdr:from>
    <xdr:to>
      <xdr:col>41</xdr:col>
      <xdr:colOff>101600</xdr:colOff>
      <xdr:row>97</xdr:row>
      <xdr:rowOff>42650</xdr:rowOff>
    </xdr:to>
    <xdr:sp macro="" textlink="">
      <xdr:nvSpPr>
        <xdr:cNvPr id="482" name="楕円 481"/>
        <xdr:cNvSpPr/>
      </xdr:nvSpPr>
      <xdr:spPr>
        <a:xfrm>
          <a:off x="7810500" y="165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33777</xdr:rowOff>
    </xdr:from>
    <xdr:ext cx="534377" cy="259045"/>
    <xdr:sp macro="" textlink="">
      <xdr:nvSpPr>
        <xdr:cNvPr id="483" name="テキスト ボックス 482"/>
        <xdr:cNvSpPr txBox="1"/>
      </xdr:nvSpPr>
      <xdr:spPr>
        <a:xfrm>
          <a:off x="7594111" y="166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40670</xdr:rowOff>
    </xdr:from>
    <xdr:to>
      <xdr:col>36</xdr:col>
      <xdr:colOff>165100</xdr:colOff>
      <xdr:row>96</xdr:row>
      <xdr:rowOff>142270</xdr:rowOff>
    </xdr:to>
    <xdr:sp macro="" textlink="">
      <xdr:nvSpPr>
        <xdr:cNvPr id="484" name="楕円 483"/>
        <xdr:cNvSpPr/>
      </xdr:nvSpPr>
      <xdr:spPr>
        <a:xfrm>
          <a:off x="6921500" y="164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133397</xdr:rowOff>
    </xdr:from>
    <xdr:ext cx="534377" cy="259045"/>
    <xdr:sp macro="" textlink="">
      <xdr:nvSpPr>
        <xdr:cNvPr id="485" name="テキスト ボックス 484"/>
        <xdr:cNvSpPr txBox="1"/>
      </xdr:nvSpPr>
      <xdr:spPr>
        <a:xfrm>
          <a:off x="6705111" y="165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136176</xdr:rowOff>
    </xdr:from>
    <xdr:to>
      <xdr:col>85</xdr:col>
      <xdr:colOff>127000</xdr:colOff>
      <xdr:row>35</xdr:row>
      <xdr:rowOff>155569</xdr:rowOff>
    </xdr:to>
    <xdr:cxnSp macro="">
      <xdr:nvCxnSpPr>
        <xdr:cNvPr id="515" name="直線コネクタ 514"/>
        <xdr:cNvCxnSpPr/>
      </xdr:nvCxnSpPr>
      <xdr:spPr>
        <a:xfrm>
          <a:off x="15481300" y="5279676"/>
          <a:ext cx="838200" cy="87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136176</xdr:rowOff>
    </xdr:from>
    <xdr:to>
      <xdr:col>81</xdr:col>
      <xdr:colOff>50800</xdr:colOff>
      <xdr:row>32</xdr:row>
      <xdr:rowOff>65367</xdr:rowOff>
    </xdr:to>
    <xdr:cxnSp macro="">
      <xdr:nvCxnSpPr>
        <xdr:cNvPr id="518" name="直線コネクタ 517"/>
        <xdr:cNvCxnSpPr/>
      </xdr:nvCxnSpPr>
      <xdr:spPr>
        <a:xfrm flipV="1">
          <a:off x="14592300" y="5279676"/>
          <a:ext cx="889000" cy="2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65367</xdr:rowOff>
    </xdr:from>
    <xdr:to>
      <xdr:col>76</xdr:col>
      <xdr:colOff>114300</xdr:colOff>
      <xdr:row>35</xdr:row>
      <xdr:rowOff>57557</xdr:rowOff>
    </xdr:to>
    <xdr:cxnSp macro="">
      <xdr:nvCxnSpPr>
        <xdr:cNvPr id="521" name="直線コネクタ 520"/>
        <xdr:cNvCxnSpPr/>
      </xdr:nvCxnSpPr>
      <xdr:spPr>
        <a:xfrm flipV="1">
          <a:off x="13703300" y="5551767"/>
          <a:ext cx="889000" cy="5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144310</xdr:rowOff>
    </xdr:from>
    <xdr:to>
      <xdr:col>71</xdr:col>
      <xdr:colOff>177800</xdr:colOff>
      <xdr:row>35</xdr:row>
      <xdr:rowOff>57557</xdr:rowOff>
    </xdr:to>
    <xdr:cxnSp macro="">
      <xdr:nvCxnSpPr>
        <xdr:cNvPr id="524" name="直線コネクタ 523"/>
        <xdr:cNvCxnSpPr/>
      </xdr:nvCxnSpPr>
      <xdr:spPr>
        <a:xfrm>
          <a:off x="12814300" y="5116360"/>
          <a:ext cx="889000" cy="9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104769</xdr:rowOff>
    </xdr:from>
    <xdr:to>
      <xdr:col>85</xdr:col>
      <xdr:colOff>177800</xdr:colOff>
      <xdr:row>36</xdr:row>
      <xdr:rowOff>34919</xdr:rowOff>
    </xdr:to>
    <xdr:sp macro="" textlink="">
      <xdr:nvSpPr>
        <xdr:cNvPr id="534" name="楕円 533"/>
        <xdr:cNvSpPr/>
      </xdr:nvSpPr>
      <xdr:spPr>
        <a:xfrm>
          <a:off x="16268700" y="61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127646</xdr:rowOff>
    </xdr:from>
    <xdr:ext cx="534377" cy="259045"/>
    <xdr:sp macro="" textlink="">
      <xdr:nvSpPr>
        <xdr:cNvPr id="535" name="消防費該当値テキスト"/>
        <xdr:cNvSpPr txBox="1"/>
      </xdr:nvSpPr>
      <xdr:spPr>
        <a:xfrm>
          <a:off x="16370300" y="59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85376</xdr:rowOff>
    </xdr:from>
    <xdr:to>
      <xdr:col>81</xdr:col>
      <xdr:colOff>101600</xdr:colOff>
      <xdr:row>31</xdr:row>
      <xdr:rowOff>15526</xdr:rowOff>
    </xdr:to>
    <xdr:sp macro="" textlink="">
      <xdr:nvSpPr>
        <xdr:cNvPr id="536" name="楕円 535"/>
        <xdr:cNvSpPr/>
      </xdr:nvSpPr>
      <xdr:spPr>
        <a:xfrm>
          <a:off x="15430500" y="52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32053</xdr:rowOff>
    </xdr:from>
    <xdr:ext cx="534377" cy="259045"/>
    <xdr:sp macro="" textlink="">
      <xdr:nvSpPr>
        <xdr:cNvPr id="537" name="テキスト ボックス 536"/>
        <xdr:cNvSpPr txBox="1"/>
      </xdr:nvSpPr>
      <xdr:spPr>
        <a:xfrm>
          <a:off x="15214111" y="5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14567</xdr:rowOff>
    </xdr:from>
    <xdr:to>
      <xdr:col>76</xdr:col>
      <xdr:colOff>165100</xdr:colOff>
      <xdr:row>32</xdr:row>
      <xdr:rowOff>116167</xdr:rowOff>
    </xdr:to>
    <xdr:sp macro="" textlink="">
      <xdr:nvSpPr>
        <xdr:cNvPr id="538" name="楕円 537"/>
        <xdr:cNvSpPr/>
      </xdr:nvSpPr>
      <xdr:spPr>
        <a:xfrm>
          <a:off x="14541500" y="55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132694</xdr:rowOff>
    </xdr:from>
    <xdr:ext cx="534377" cy="259045"/>
    <xdr:sp macro="" textlink="">
      <xdr:nvSpPr>
        <xdr:cNvPr id="539" name="テキスト ボックス 538"/>
        <xdr:cNvSpPr txBox="1"/>
      </xdr:nvSpPr>
      <xdr:spPr>
        <a:xfrm>
          <a:off x="14325111" y="52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6757</xdr:rowOff>
    </xdr:from>
    <xdr:to>
      <xdr:col>72</xdr:col>
      <xdr:colOff>38100</xdr:colOff>
      <xdr:row>35</xdr:row>
      <xdr:rowOff>108357</xdr:rowOff>
    </xdr:to>
    <xdr:sp macro="" textlink="">
      <xdr:nvSpPr>
        <xdr:cNvPr id="540" name="楕円 539"/>
        <xdr:cNvSpPr/>
      </xdr:nvSpPr>
      <xdr:spPr>
        <a:xfrm>
          <a:off x="13652500" y="60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124884</xdr:rowOff>
    </xdr:from>
    <xdr:ext cx="534377" cy="259045"/>
    <xdr:sp macro="" textlink="">
      <xdr:nvSpPr>
        <xdr:cNvPr id="541" name="テキスト ボックス 540"/>
        <xdr:cNvSpPr txBox="1"/>
      </xdr:nvSpPr>
      <xdr:spPr>
        <a:xfrm>
          <a:off x="13436111" y="57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93510</xdr:rowOff>
    </xdr:from>
    <xdr:to>
      <xdr:col>67</xdr:col>
      <xdr:colOff>101600</xdr:colOff>
      <xdr:row>30</xdr:row>
      <xdr:rowOff>23660</xdr:rowOff>
    </xdr:to>
    <xdr:sp macro="" textlink="">
      <xdr:nvSpPr>
        <xdr:cNvPr id="542" name="楕円 541"/>
        <xdr:cNvSpPr/>
      </xdr:nvSpPr>
      <xdr:spPr>
        <a:xfrm>
          <a:off x="12763500" y="50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40187</xdr:rowOff>
    </xdr:from>
    <xdr:ext cx="599010" cy="259045"/>
    <xdr:sp macro="" textlink="">
      <xdr:nvSpPr>
        <xdr:cNvPr id="543" name="テキスト ボックス 542"/>
        <xdr:cNvSpPr txBox="1"/>
      </xdr:nvSpPr>
      <xdr:spPr>
        <a:xfrm>
          <a:off x="12514795" y="484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127871</xdr:rowOff>
    </xdr:from>
    <xdr:to>
      <xdr:col>85</xdr:col>
      <xdr:colOff>127000</xdr:colOff>
      <xdr:row>57</xdr:row>
      <xdr:rowOff>136610</xdr:rowOff>
    </xdr:to>
    <xdr:cxnSp macro="">
      <xdr:nvCxnSpPr>
        <xdr:cNvPr id="574" name="直線コネクタ 573"/>
        <xdr:cNvCxnSpPr/>
      </xdr:nvCxnSpPr>
      <xdr:spPr>
        <a:xfrm flipV="1">
          <a:off x="15481300" y="9729071"/>
          <a:ext cx="838200" cy="18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91795</xdr:rowOff>
    </xdr:from>
    <xdr:to>
      <xdr:col>81</xdr:col>
      <xdr:colOff>50800</xdr:colOff>
      <xdr:row>57</xdr:row>
      <xdr:rowOff>136610</xdr:rowOff>
    </xdr:to>
    <xdr:cxnSp macro="">
      <xdr:nvCxnSpPr>
        <xdr:cNvPr id="577" name="直線コネクタ 576"/>
        <xdr:cNvCxnSpPr/>
      </xdr:nvCxnSpPr>
      <xdr:spPr>
        <a:xfrm>
          <a:off x="14592300" y="9864445"/>
          <a:ext cx="889000" cy="4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50105</xdr:rowOff>
    </xdr:from>
    <xdr:to>
      <xdr:col>76</xdr:col>
      <xdr:colOff>114300</xdr:colOff>
      <xdr:row>57</xdr:row>
      <xdr:rowOff>91795</xdr:rowOff>
    </xdr:to>
    <xdr:cxnSp macro="">
      <xdr:nvCxnSpPr>
        <xdr:cNvPr id="580" name="直線コネクタ 579"/>
        <xdr:cNvCxnSpPr/>
      </xdr:nvCxnSpPr>
      <xdr:spPr>
        <a:xfrm>
          <a:off x="13703300" y="9822755"/>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50105</xdr:rowOff>
    </xdr:from>
    <xdr:to>
      <xdr:col>71</xdr:col>
      <xdr:colOff>177800</xdr:colOff>
      <xdr:row>57</xdr:row>
      <xdr:rowOff>163814</xdr:rowOff>
    </xdr:to>
    <xdr:cxnSp macro="">
      <xdr:nvCxnSpPr>
        <xdr:cNvPr id="583" name="直線コネクタ 582"/>
        <xdr:cNvCxnSpPr/>
      </xdr:nvCxnSpPr>
      <xdr:spPr>
        <a:xfrm flipV="1">
          <a:off x="12814300" y="9822755"/>
          <a:ext cx="889000" cy="1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77071</xdr:rowOff>
    </xdr:from>
    <xdr:to>
      <xdr:col>85</xdr:col>
      <xdr:colOff>177800</xdr:colOff>
      <xdr:row>57</xdr:row>
      <xdr:rowOff>7221</xdr:rowOff>
    </xdr:to>
    <xdr:sp macro="" textlink="">
      <xdr:nvSpPr>
        <xdr:cNvPr id="593" name="楕円 592"/>
        <xdr:cNvSpPr/>
      </xdr:nvSpPr>
      <xdr:spPr>
        <a:xfrm>
          <a:off x="16268700" y="96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99948</xdr:rowOff>
    </xdr:from>
    <xdr:ext cx="599010" cy="259045"/>
    <xdr:sp macro="" textlink="">
      <xdr:nvSpPr>
        <xdr:cNvPr id="594" name="教育費該当値テキスト"/>
        <xdr:cNvSpPr txBox="1"/>
      </xdr:nvSpPr>
      <xdr:spPr>
        <a:xfrm>
          <a:off x="16370300" y="952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85810</xdr:rowOff>
    </xdr:from>
    <xdr:to>
      <xdr:col>81</xdr:col>
      <xdr:colOff>101600</xdr:colOff>
      <xdr:row>58</xdr:row>
      <xdr:rowOff>15960</xdr:rowOff>
    </xdr:to>
    <xdr:sp macro="" textlink="">
      <xdr:nvSpPr>
        <xdr:cNvPr id="595" name="楕円 594"/>
        <xdr:cNvSpPr/>
      </xdr:nvSpPr>
      <xdr:spPr>
        <a:xfrm>
          <a:off x="15430500" y="98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32487</xdr:rowOff>
    </xdr:from>
    <xdr:ext cx="534377" cy="259045"/>
    <xdr:sp macro="" textlink="">
      <xdr:nvSpPr>
        <xdr:cNvPr id="596" name="テキスト ボックス 595"/>
        <xdr:cNvSpPr txBox="1"/>
      </xdr:nvSpPr>
      <xdr:spPr>
        <a:xfrm>
          <a:off x="15214111" y="96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40995</xdr:rowOff>
    </xdr:from>
    <xdr:to>
      <xdr:col>76</xdr:col>
      <xdr:colOff>165100</xdr:colOff>
      <xdr:row>57</xdr:row>
      <xdr:rowOff>142595</xdr:rowOff>
    </xdr:to>
    <xdr:sp macro="" textlink="">
      <xdr:nvSpPr>
        <xdr:cNvPr id="597" name="楕円 596"/>
        <xdr:cNvSpPr/>
      </xdr:nvSpPr>
      <xdr:spPr>
        <a:xfrm>
          <a:off x="14541500" y="98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159122</xdr:rowOff>
    </xdr:from>
    <xdr:ext cx="599010" cy="259045"/>
    <xdr:sp macro="" textlink="">
      <xdr:nvSpPr>
        <xdr:cNvPr id="598" name="テキスト ボックス 597"/>
        <xdr:cNvSpPr txBox="1"/>
      </xdr:nvSpPr>
      <xdr:spPr>
        <a:xfrm>
          <a:off x="14292795" y="958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170755</xdr:rowOff>
    </xdr:from>
    <xdr:to>
      <xdr:col>72</xdr:col>
      <xdr:colOff>38100</xdr:colOff>
      <xdr:row>57</xdr:row>
      <xdr:rowOff>100905</xdr:rowOff>
    </xdr:to>
    <xdr:sp macro="" textlink="">
      <xdr:nvSpPr>
        <xdr:cNvPr id="599" name="楕円 598"/>
        <xdr:cNvSpPr/>
      </xdr:nvSpPr>
      <xdr:spPr>
        <a:xfrm>
          <a:off x="13652500" y="97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117432</xdr:rowOff>
    </xdr:from>
    <xdr:ext cx="599010" cy="259045"/>
    <xdr:sp macro="" textlink="">
      <xdr:nvSpPr>
        <xdr:cNvPr id="600" name="テキスト ボックス 599"/>
        <xdr:cNvSpPr txBox="1"/>
      </xdr:nvSpPr>
      <xdr:spPr>
        <a:xfrm>
          <a:off x="13403795" y="954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113014</xdr:rowOff>
    </xdr:from>
    <xdr:to>
      <xdr:col>67</xdr:col>
      <xdr:colOff>101600</xdr:colOff>
      <xdr:row>58</xdr:row>
      <xdr:rowOff>43164</xdr:rowOff>
    </xdr:to>
    <xdr:sp macro="" textlink="">
      <xdr:nvSpPr>
        <xdr:cNvPr id="601" name="楕円 600"/>
        <xdr:cNvSpPr/>
      </xdr:nvSpPr>
      <xdr:spPr>
        <a:xfrm>
          <a:off x="12763500" y="98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34291</xdr:rowOff>
    </xdr:from>
    <xdr:ext cx="534377" cy="259045"/>
    <xdr:sp macro="" textlink="">
      <xdr:nvSpPr>
        <xdr:cNvPr id="602" name="テキスト ボックス 601"/>
        <xdr:cNvSpPr txBox="1"/>
      </xdr:nvSpPr>
      <xdr:spPr>
        <a:xfrm>
          <a:off x="12547111" y="99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98254</xdr:rowOff>
    </xdr:from>
    <xdr:to>
      <xdr:col>85</xdr:col>
      <xdr:colOff>127000</xdr:colOff>
      <xdr:row>78</xdr:row>
      <xdr:rowOff>129079</xdr:rowOff>
    </xdr:to>
    <xdr:cxnSp macro="">
      <xdr:nvCxnSpPr>
        <xdr:cNvPr id="629" name="直線コネクタ 628"/>
        <xdr:cNvCxnSpPr/>
      </xdr:nvCxnSpPr>
      <xdr:spPr>
        <a:xfrm flipV="1">
          <a:off x="15481300" y="13471354"/>
          <a:ext cx="838200" cy="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107917</xdr:rowOff>
    </xdr:from>
    <xdr:to>
      <xdr:col>81</xdr:col>
      <xdr:colOff>50800</xdr:colOff>
      <xdr:row>78</xdr:row>
      <xdr:rowOff>129079</xdr:rowOff>
    </xdr:to>
    <xdr:cxnSp macro="">
      <xdr:nvCxnSpPr>
        <xdr:cNvPr id="632" name="直線コネクタ 631"/>
        <xdr:cNvCxnSpPr/>
      </xdr:nvCxnSpPr>
      <xdr:spPr>
        <a:xfrm>
          <a:off x="14592300" y="13481017"/>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90725</xdr:rowOff>
    </xdr:from>
    <xdr:to>
      <xdr:col>76</xdr:col>
      <xdr:colOff>114300</xdr:colOff>
      <xdr:row>78</xdr:row>
      <xdr:rowOff>107917</xdr:rowOff>
    </xdr:to>
    <xdr:cxnSp macro="">
      <xdr:nvCxnSpPr>
        <xdr:cNvPr id="635" name="直線コネクタ 634"/>
        <xdr:cNvCxnSpPr/>
      </xdr:nvCxnSpPr>
      <xdr:spPr>
        <a:xfrm>
          <a:off x="13703300" y="13463825"/>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90725</xdr:rowOff>
    </xdr:from>
    <xdr:to>
      <xdr:col>71</xdr:col>
      <xdr:colOff>177800</xdr:colOff>
      <xdr:row>78</xdr:row>
      <xdr:rowOff>119867</xdr:rowOff>
    </xdr:to>
    <xdr:cxnSp macro="">
      <xdr:nvCxnSpPr>
        <xdr:cNvPr id="638" name="直線コネクタ 637"/>
        <xdr:cNvCxnSpPr/>
      </xdr:nvCxnSpPr>
      <xdr:spPr>
        <a:xfrm flipV="1">
          <a:off x="12814300" y="13463825"/>
          <a:ext cx="889000" cy="2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47454</xdr:rowOff>
    </xdr:from>
    <xdr:to>
      <xdr:col>85</xdr:col>
      <xdr:colOff>177800</xdr:colOff>
      <xdr:row>78</xdr:row>
      <xdr:rowOff>149054</xdr:rowOff>
    </xdr:to>
    <xdr:sp macro="" textlink="">
      <xdr:nvSpPr>
        <xdr:cNvPr id="648" name="楕円 647"/>
        <xdr:cNvSpPr/>
      </xdr:nvSpPr>
      <xdr:spPr>
        <a:xfrm>
          <a:off x="16268700" y="134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6831</xdr:rowOff>
    </xdr:from>
    <xdr:ext cx="534377" cy="259045"/>
    <xdr:sp macro="" textlink="">
      <xdr:nvSpPr>
        <xdr:cNvPr id="649" name="災害復旧費該当値テキスト"/>
        <xdr:cNvSpPr txBox="1"/>
      </xdr:nvSpPr>
      <xdr:spPr>
        <a:xfrm>
          <a:off x="16370300" y="132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78279</xdr:rowOff>
    </xdr:from>
    <xdr:to>
      <xdr:col>81</xdr:col>
      <xdr:colOff>101600</xdr:colOff>
      <xdr:row>79</xdr:row>
      <xdr:rowOff>8429</xdr:rowOff>
    </xdr:to>
    <xdr:sp macro="" textlink="">
      <xdr:nvSpPr>
        <xdr:cNvPr id="650" name="楕円 649"/>
        <xdr:cNvSpPr/>
      </xdr:nvSpPr>
      <xdr:spPr>
        <a:xfrm>
          <a:off x="15430500" y="134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171006</xdr:rowOff>
    </xdr:from>
    <xdr:ext cx="469744" cy="259045"/>
    <xdr:sp macro="" textlink="">
      <xdr:nvSpPr>
        <xdr:cNvPr id="651" name="テキスト ボックス 650"/>
        <xdr:cNvSpPr txBox="1"/>
      </xdr:nvSpPr>
      <xdr:spPr>
        <a:xfrm>
          <a:off x="15246428" y="1354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57117</xdr:rowOff>
    </xdr:from>
    <xdr:to>
      <xdr:col>76</xdr:col>
      <xdr:colOff>165100</xdr:colOff>
      <xdr:row>78</xdr:row>
      <xdr:rowOff>158717</xdr:rowOff>
    </xdr:to>
    <xdr:sp macro="" textlink="">
      <xdr:nvSpPr>
        <xdr:cNvPr id="652" name="楕円 651"/>
        <xdr:cNvSpPr/>
      </xdr:nvSpPr>
      <xdr:spPr>
        <a:xfrm>
          <a:off x="14541500" y="134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3794</xdr:rowOff>
    </xdr:from>
    <xdr:ext cx="534377" cy="259045"/>
    <xdr:sp macro="" textlink="">
      <xdr:nvSpPr>
        <xdr:cNvPr id="653" name="テキスト ボックス 652"/>
        <xdr:cNvSpPr txBox="1"/>
      </xdr:nvSpPr>
      <xdr:spPr>
        <a:xfrm>
          <a:off x="14325111" y="1320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39925</xdr:rowOff>
    </xdr:from>
    <xdr:to>
      <xdr:col>72</xdr:col>
      <xdr:colOff>38100</xdr:colOff>
      <xdr:row>78</xdr:row>
      <xdr:rowOff>141525</xdr:rowOff>
    </xdr:to>
    <xdr:sp macro="" textlink="">
      <xdr:nvSpPr>
        <xdr:cNvPr id="654" name="楕円 653"/>
        <xdr:cNvSpPr/>
      </xdr:nvSpPr>
      <xdr:spPr>
        <a:xfrm>
          <a:off x="13652500" y="134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158052</xdr:rowOff>
    </xdr:from>
    <xdr:ext cx="534377" cy="259045"/>
    <xdr:sp macro="" textlink="">
      <xdr:nvSpPr>
        <xdr:cNvPr id="655" name="テキスト ボックス 654"/>
        <xdr:cNvSpPr txBox="1"/>
      </xdr:nvSpPr>
      <xdr:spPr>
        <a:xfrm>
          <a:off x="13436111" y="131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69067</xdr:rowOff>
    </xdr:from>
    <xdr:to>
      <xdr:col>67</xdr:col>
      <xdr:colOff>101600</xdr:colOff>
      <xdr:row>78</xdr:row>
      <xdr:rowOff>170667</xdr:rowOff>
    </xdr:to>
    <xdr:sp macro="" textlink="">
      <xdr:nvSpPr>
        <xdr:cNvPr id="656" name="楕円 655"/>
        <xdr:cNvSpPr/>
      </xdr:nvSpPr>
      <xdr:spPr>
        <a:xfrm>
          <a:off x="12763500" y="134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15744</xdr:rowOff>
    </xdr:from>
    <xdr:ext cx="469744" cy="259045"/>
    <xdr:sp macro="" textlink="">
      <xdr:nvSpPr>
        <xdr:cNvPr id="657" name="テキスト ボックス 656"/>
        <xdr:cNvSpPr txBox="1"/>
      </xdr:nvSpPr>
      <xdr:spPr>
        <a:xfrm>
          <a:off x="12579428" y="132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71624</xdr:rowOff>
    </xdr:from>
    <xdr:to>
      <xdr:col>85</xdr:col>
      <xdr:colOff>127000</xdr:colOff>
      <xdr:row>95</xdr:row>
      <xdr:rowOff>107034</xdr:rowOff>
    </xdr:to>
    <xdr:cxnSp macro="">
      <xdr:nvCxnSpPr>
        <xdr:cNvPr id="684" name="直線コネクタ 683"/>
        <xdr:cNvCxnSpPr/>
      </xdr:nvCxnSpPr>
      <xdr:spPr>
        <a:xfrm flipV="1">
          <a:off x="15481300" y="16359374"/>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62295</xdr:rowOff>
    </xdr:from>
    <xdr:to>
      <xdr:col>81</xdr:col>
      <xdr:colOff>50800</xdr:colOff>
      <xdr:row>95</xdr:row>
      <xdr:rowOff>107034</xdr:rowOff>
    </xdr:to>
    <xdr:cxnSp macro="">
      <xdr:nvCxnSpPr>
        <xdr:cNvPr id="687" name="直線コネクタ 686"/>
        <xdr:cNvCxnSpPr/>
      </xdr:nvCxnSpPr>
      <xdr:spPr>
        <a:xfrm>
          <a:off x="14592300" y="16350045"/>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34846</xdr:rowOff>
    </xdr:from>
    <xdr:to>
      <xdr:col>76</xdr:col>
      <xdr:colOff>114300</xdr:colOff>
      <xdr:row>95</xdr:row>
      <xdr:rowOff>62295</xdr:rowOff>
    </xdr:to>
    <xdr:cxnSp macro="">
      <xdr:nvCxnSpPr>
        <xdr:cNvPr id="690" name="直線コネクタ 689"/>
        <xdr:cNvCxnSpPr/>
      </xdr:nvCxnSpPr>
      <xdr:spPr>
        <a:xfrm>
          <a:off x="13703300" y="16322596"/>
          <a:ext cx="889000" cy="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19763</xdr:rowOff>
    </xdr:from>
    <xdr:to>
      <xdr:col>71</xdr:col>
      <xdr:colOff>177800</xdr:colOff>
      <xdr:row>95</xdr:row>
      <xdr:rowOff>34846</xdr:rowOff>
    </xdr:to>
    <xdr:cxnSp macro="">
      <xdr:nvCxnSpPr>
        <xdr:cNvPr id="693" name="直線コネクタ 692"/>
        <xdr:cNvCxnSpPr/>
      </xdr:nvCxnSpPr>
      <xdr:spPr>
        <a:xfrm>
          <a:off x="12814300" y="16307513"/>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20824</xdr:rowOff>
    </xdr:from>
    <xdr:to>
      <xdr:col>85</xdr:col>
      <xdr:colOff>177800</xdr:colOff>
      <xdr:row>95</xdr:row>
      <xdr:rowOff>122424</xdr:rowOff>
    </xdr:to>
    <xdr:sp macro="" textlink="">
      <xdr:nvSpPr>
        <xdr:cNvPr id="703" name="楕円 702"/>
        <xdr:cNvSpPr/>
      </xdr:nvSpPr>
      <xdr:spPr>
        <a:xfrm>
          <a:off x="16268700" y="163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43701</xdr:rowOff>
    </xdr:from>
    <xdr:ext cx="599010" cy="259045"/>
    <xdr:sp macro="" textlink="">
      <xdr:nvSpPr>
        <xdr:cNvPr id="704" name="公債費該当値テキスト"/>
        <xdr:cNvSpPr txBox="1"/>
      </xdr:nvSpPr>
      <xdr:spPr>
        <a:xfrm>
          <a:off x="16370300" y="1616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56234</xdr:rowOff>
    </xdr:from>
    <xdr:to>
      <xdr:col>81</xdr:col>
      <xdr:colOff>101600</xdr:colOff>
      <xdr:row>95</xdr:row>
      <xdr:rowOff>157834</xdr:rowOff>
    </xdr:to>
    <xdr:sp macro="" textlink="">
      <xdr:nvSpPr>
        <xdr:cNvPr id="705" name="楕円 704"/>
        <xdr:cNvSpPr/>
      </xdr:nvSpPr>
      <xdr:spPr>
        <a:xfrm>
          <a:off x="15430500" y="163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2911</xdr:rowOff>
    </xdr:from>
    <xdr:ext cx="599010" cy="259045"/>
    <xdr:sp macro="" textlink="">
      <xdr:nvSpPr>
        <xdr:cNvPr id="706" name="テキスト ボックス 705"/>
        <xdr:cNvSpPr txBox="1"/>
      </xdr:nvSpPr>
      <xdr:spPr>
        <a:xfrm>
          <a:off x="15181795" y="1611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11495</xdr:rowOff>
    </xdr:from>
    <xdr:to>
      <xdr:col>76</xdr:col>
      <xdr:colOff>165100</xdr:colOff>
      <xdr:row>95</xdr:row>
      <xdr:rowOff>113095</xdr:rowOff>
    </xdr:to>
    <xdr:sp macro="" textlink="">
      <xdr:nvSpPr>
        <xdr:cNvPr id="707" name="楕円 706"/>
        <xdr:cNvSpPr/>
      </xdr:nvSpPr>
      <xdr:spPr>
        <a:xfrm>
          <a:off x="145415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129622</xdr:rowOff>
    </xdr:from>
    <xdr:ext cx="599010" cy="259045"/>
    <xdr:sp macro="" textlink="">
      <xdr:nvSpPr>
        <xdr:cNvPr id="708" name="テキスト ボックス 707"/>
        <xdr:cNvSpPr txBox="1"/>
      </xdr:nvSpPr>
      <xdr:spPr>
        <a:xfrm>
          <a:off x="14292795" y="1607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155496</xdr:rowOff>
    </xdr:from>
    <xdr:to>
      <xdr:col>72</xdr:col>
      <xdr:colOff>38100</xdr:colOff>
      <xdr:row>95</xdr:row>
      <xdr:rowOff>85646</xdr:rowOff>
    </xdr:to>
    <xdr:sp macro="" textlink="">
      <xdr:nvSpPr>
        <xdr:cNvPr id="709" name="楕円 708"/>
        <xdr:cNvSpPr/>
      </xdr:nvSpPr>
      <xdr:spPr>
        <a:xfrm>
          <a:off x="13652500" y="162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102173</xdr:rowOff>
    </xdr:from>
    <xdr:ext cx="599010" cy="259045"/>
    <xdr:sp macro="" textlink="">
      <xdr:nvSpPr>
        <xdr:cNvPr id="710" name="テキスト ボックス 709"/>
        <xdr:cNvSpPr txBox="1"/>
      </xdr:nvSpPr>
      <xdr:spPr>
        <a:xfrm>
          <a:off x="13403795" y="1604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140413</xdr:rowOff>
    </xdr:from>
    <xdr:to>
      <xdr:col>67</xdr:col>
      <xdr:colOff>101600</xdr:colOff>
      <xdr:row>95</xdr:row>
      <xdr:rowOff>70563</xdr:rowOff>
    </xdr:to>
    <xdr:sp macro="" textlink="">
      <xdr:nvSpPr>
        <xdr:cNvPr id="711" name="楕円 710"/>
        <xdr:cNvSpPr/>
      </xdr:nvSpPr>
      <xdr:spPr>
        <a:xfrm>
          <a:off x="12763500" y="162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87090</xdr:rowOff>
    </xdr:from>
    <xdr:ext cx="599010" cy="259045"/>
    <xdr:sp macro="" textlink="">
      <xdr:nvSpPr>
        <xdr:cNvPr id="712" name="テキスト ボックス 711"/>
        <xdr:cNvSpPr txBox="1"/>
      </xdr:nvSpPr>
      <xdr:spPr>
        <a:xfrm>
          <a:off x="12514795" y="1603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総務費において高額となった要因としては、防災減災基金の積立金として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7</a:t>
          </a:r>
          <a:r>
            <a:rPr kumimoji="1" lang="ja-JP" altLang="en-US" sz="1100">
              <a:solidFill>
                <a:schemeClr val="tx1"/>
              </a:solidFill>
              <a:latin typeface="ＭＳ Ｐゴシック" panose="020B0600070205080204" pitchFamily="50" charset="-128"/>
              <a:ea typeface="ＭＳ Ｐゴシック" panose="020B0600070205080204" pitchFamily="50" charset="-128"/>
            </a:rPr>
            <a:t>億円計上したことが挙げられる。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民生費及び衛生費において住民一人当たりのコストが高額となっている要因としては、性質別の分析でも突出していた繰出金と同様の理由と分析される。民生費に関しては高齢化や子育て支援により社会保障分野経費の増額も影響があると考え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農林水産業費において、本町の特徴として農林業が基幹産業でありコストが高額となっている。基盤整備による生産量の拡大に努め、担い手の育成や６次産業化に向けて取り組んでいるところである。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消防費において、消防本部新庁舎新築工事が完了したことにより類似団体平均との差は大幅に縮小したものの、依然コストが高額な状態にある。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教育費において、平成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着工した学校給食センター改築工事が繰越されたこと及びえひめ国体開催年であったことにより開催経費が増となった。これらは一時的なものであるが今後も施設の更新及び修繕等が予定されており教育費の一人当たりのコストが高額となると考えられ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災害復旧費において、台風等自然災害の発生が多かったことによりコストが上昇した。また、公債費も大型事業の償還が順次始まるためコストが高額になってきており、今後しばらくこの傾向は続く見込みであ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後も年度によって、政策的な要因で目的ごとの決算額は異なるが、基本的な方針として、財政改善実行プラン等に基づき、事務事業の見直し、施設の統廃合など歳出の合理化等行財政改革を推進し、健全な行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町村合併時より普通交付税の合併特例措置の縮減・終了を見据えた財政運営に取り組んでおり、標準財政規模に占める財政調整基金残高の割合は、平成</a:t>
          </a:r>
          <a:r>
            <a:rPr kumimoji="1" lang="en-US" altLang="ja-JP" sz="1200">
              <a:solidFill>
                <a:schemeClr val="tx1"/>
              </a:solidFill>
              <a:latin typeface="ＭＳ ゴシック" pitchFamily="49" charset="-128"/>
              <a:ea typeface="ＭＳ ゴシック" pitchFamily="49" charset="-128"/>
            </a:rPr>
            <a:t>19</a:t>
          </a:r>
          <a:r>
            <a:rPr kumimoji="1" lang="ja-JP" altLang="en-US" sz="1200">
              <a:solidFill>
                <a:schemeClr val="tx1"/>
              </a:solidFill>
              <a:latin typeface="ＭＳ ゴシック" pitchFamily="49" charset="-128"/>
              <a:ea typeface="ＭＳ ゴシック" pitchFamily="49" charset="-128"/>
            </a:rPr>
            <a:t>年度以降、増加してきたが、</a:t>
          </a:r>
          <a:r>
            <a:rPr kumimoji="1" lang="en-US" altLang="ja-JP" sz="1200">
              <a:solidFill>
                <a:schemeClr val="tx1"/>
              </a:solidFill>
              <a:latin typeface="ＭＳ ゴシック" pitchFamily="49" charset="-128"/>
              <a:ea typeface="ＭＳ ゴシック" pitchFamily="49" charset="-128"/>
            </a:rPr>
            <a:t>H29</a:t>
          </a:r>
          <a:r>
            <a:rPr kumimoji="1" lang="ja-JP" altLang="en-US" sz="1200">
              <a:solidFill>
                <a:schemeClr val="tx1"/>
              </a:solidFill>
              <a:latin typeface="ＭＳ ゴシック" pitchFamily="49" charset="-128"/>
              <a:ea typeface="ＭＳ ゴシック" pitchFamily="49" charset="-128"/>
            </a:rPr>
            <a:t>年度は</a:t>
          </a:r>
          <a:r>
            <a:rPr kumimoji="1" lang="en-US" altLang="ja-JP" sz="1200">
              <a:solidFill>
                <a:schemeClr val="tx1"/>
              </a:solidFill>
              <a:latin typeface="ＭＳ ゴシック" pitchFamily="49" charset="-128"/>
              <a:ea typeface="ＭＳ ゴシック" pitchFamily="49" charset="-128"/>
            </a:rPr>
            <a:t>7.89</a:t>
          </a:r>
          <a:r>
            <a:rPr kumimoji="1" lang="ja-JP" altLang="en-US" sz="1200">
              <a:solidFill>
                <a:schemeClr val="tx1"/>
              </a:solidFill>
              <a:latin typeface="ＭＳ ゴシック" pitchFamily="49" charset="-128"/>
              <a:ea typeface="ＭＳ ゴシック" pitchFamily="49" charset="-128"/>
            </a:rPr>
            <a:t>％減少した。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また、実質単年度収支についても、黒字を保ってきたが、</a:t>
          </a:r>
          <a:r>
            <a:rPr kumimoji="1" lang="en-US" altLang="ja-JP" sz="1200">
              <a:solidFill>
                <a:schemeClr val="tx1"/>
              </a:solidFill>
              <a:latin typeface="ＭＳ ゴシック" pitchFamily="49" charset="-128"/>
              <a:ea typeface="ＭＳ ゴシック" pitchFamily="49" charset="-128"/>
            </a:rPr>
            <a:t>H29</a:t>
          </a:r>
          <a:r>
            <a:rPr kumimoji="1" lang="ja-JP" altLang="en-US" sz="1200">
              <a:solidFill>
                <a:schemeClr val="tx1"/>
              </a:solidFill>
              <a:latin typeface="ＭＳ ゴシック" pitchFamily="49" charset="-128"/>
              <a:ea typeface="ＭＳ ゴシック" pitchFamily="49" charset="-128"/>
            </a:rPr>
            <a:t>年度は大幅にマイナスとなった。これは積立金の取り崩しを</a:t>
          </a:r>
          <a:r>
            <a:rPr kumimoji="1" lang="en-US" altLang="ja-JP" sz="1200">
              <a:solidFill>
                <a:schemeClr val="tx1"/>
              </a:solidFill>
              <a:latin typeface="ＭＳ ゴシック" pitchFamily="49" charset="-128"/>
              <a:ea typeface="ＭＳ ゴシック" pitchFamily="49" charset="-128"/>
            </a:rPr>
            <a:t>10</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5</a:t>
          </a:r>
          <a:r>
            <a:rPr kumimoji="1" lang="ja-JP" altLang="en-US" sz="1200">
              <a:solidFill>
                <a:schemeClr val="tx1"/>
              </a:solidFill>
              <a:latin typeface="ＭＳ ゴシック" pitchFamily="49" charset="-128"/>
              <a:ea typeface="ＭＳ ゴシック" pitchFamily="49" charset="-128"/>
            </a:rPr>
            <a:t>千万円行ったことによるものである。　　　　　　</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今後の財政状況についても厳しいことが見込まれるが、町の規模に見合った財政運営に努めていく。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特別会計は全</a:t>
          </a:r>
          <a:r>
            <a:rPr kumimoji="1" lang="en-US" altLang="ja-JP" sz="1200">
              <a:solidFill>
                <a:schemeClr val="tx1"/>
              </a:solidFill>
              <a:latin typeface="ＭＳ ゴシック" pitchFamily="49" charset="-128"/>
              <a:ea typeface="ＭＳ ゴシック" pitchFamily="49" charset="-128"/>
            </a:rPr>
            <a:t>13</a:t>
          </a:r>
          <a:r>
            <a:rPr kumimoji="1" lang="ja-JP" altLang="en-US" sz="1200">
              <a:solidFill>
                <a:schemeClr val="tx1"/>
              </a:solidFill>
              <a:latin typeface="ＭＳ ゴシック" pitchFamily="49" charset="-128"/>
              <a:ea typeface="ＭＳ ゴシック" pitchFamily="49" charset="-128"/>
            </a:rPr>
            <a:t>会計とも黒字決算となっているが、一般会計からの繰入金（全特別会計で総額</a:t>
          </a:r>
          <a:r>
            <a:rPr kumimoji="1" lang="en-US" altLang="ja-JP" sz="1200">
              <a:solidFill>
                <a:schemeClr val="tx1"/>
              </a:solidFill>
              <a:latin typeface="ＭＳ ゴシック" pitchFamily="49" charset="-128"/>
              <a:ea typeface="ＭＳ ゴシック" pitchFamily="49" charset="-128"/>
            </a:rPr>
            <a:t>14</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3</a:t>
          </a:r>
          <a:r>
            <a:rPr kumimoji="1" lang="ja-JP" altLang="en-US" sz="1200">
              <a:solidFill>
                <a:schemeClr val="tx1"/>
              </a:solidFill>
              <a:latin typeface="ＭＳ ゴシック" pitchFamily="49" charset="-128"/>
              <a:ea typeface="ＭＳ ゴシック" pitchFamily="49" charset="-128"/>
            </a:rPr>
            <a:t>千</a:t>
          </a:r>
          <a:r>
            <a:rPr kumimoji="1" lang="en-US" altLang="ja-JP" sz="1200">
              <a:solidFill>
                <a:schemeClr val="tx1"/>
              </a:solidFill>
              <a:latin typeface="ＭＳ ゴシック" pitchFamily="49" charset="-128"/>
              <a:ea typeface="ＭＳ ゴシック" pitchFamily="49" charset="-128"/>
            </a:rPr>
            <a:t>3</a:t>
          </a:r>
          <a:r>
            <a:rPr kumimoji="1" lang="ja-JP" altLang="en-US" sz="1200">
              <a:solidFill>
                <a:schemeClr val="tx1"/>
              </a:solidFill>
              <a:latin typeface="ＭＳ ゴシック" pitchFamily="49" charset="-128"/>
              <a:ea typeface="ＭＳ ゴシック" pitchFamily="49" charset="-128"/>
            </a:rPr>
            <a:t>百万円）によって収支の均等が保たれているのが現状である。</a:t>
          </a:r>
        </a:p>
        <a:p>
          <a:r>
            <a:rPr kumimoji="1" lang="ja-JP" altLang="en-US" sz="1200">
              <a:solidFill>
                <a:schemeClr val="tx1"/>
              </a:solidFill>
              <a:latin typeface="ＭＳ ゴシック" pitchFamily="49" charset="-128"/>
              <a:ea typeface="ＭＳ ゴシック" pitchFamily="49" charset="-128"/>
            </a:rPr>
            <a:t>　今後も安定的な運営を目指すべく、事業の効率化や利用料金の適正化等を検討していく必要性がある。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10468607</v>
      </c>
      <c r="BO4" s="403"/>
      <c r="BP4" s="403"/>
      <c r="BQ4" s="403"/>
      <c r="BR4" s="403"/>
      <c r="BS4" s="403"/>
      <c r="BT4" s="403"/>
      <c r="BU4" s="404"/>
      <c r="BV4" s="402">
        <v>9455179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9.1</v>
      </c>
      <c r="CU4" s="584"/>
      <c r="CV4" s="584"/>
      <c r="CW4" s="584"/>
      <c r="CX4" s="584"/>
      <c r="CY4" s="584"/>
      <c r="CZ4" s="584"/>
      <c r="DA4" s="585"/>
      <c r="DB4" s="583">
        <v>10.9</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9679277</v>
      </c>
      <c r="BO5" s="408"/>
      <c r="BP5" s="408"/>
      <c r="BQ5" s="408"/>
      <c r="BR5" s="408"/>
      <c r="BS5" s="408"/>
      <c r="BT5" s="408"/>
      <c r="BU5" s="409"/>
      <c r="BV5" s="407">
        <v>8692158</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87.3</v>
      </c>
      <c r="CU5" s="378"/>
      <c r="CV5" s="378"/>
      <c r="CW5" s="378"/>
      <c r="CX5" s="378"/>
      <c r="CY5" s="378"/>
      <c r="CZ5" s="378"/>
      <c r="DA5" s="379"/>
      <c r="DB5" s="377">
        <v>83.6</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789330</v>
      </c>
      <c r="BO6" s="408"/>
      <c r="BP6" s="408"/>
      <c r="BQ6" s="408"/>
      <c r="BR6" s="408"/>
      <c r="BS6" s="408"/>
      <c r="BT6" s="408"/>
      <c r="BU6" s="409"/>
      <c r="BV6" s="407">
        <v>763021</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90.7</v>
      </c>
      <c r="CU6" s="558"/>
      <c r="CV6" s="558"/>
      <c r="CW6" s="558"/>
      <c r="CX6" s="558"/>
      <c r="CY6" s="558"/>
      <c r="CZ6" s="558"/>
      <c r="DA6" s="559"/>
      <c r="DB6" s="557">
        <v>86.7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261815</v>
      </c>
      <c r="BO7" s="408"/>
      <c r="BP7" s="408"/>
      <c r="BQ7" s="408"/>
      <c r="BR7" s="408"/>
      <c r="BS7" s="408"/>
      <c r="BT7" s="408"/>
      <c r="BU7" s="409"/>
      <c r="BV7" s="407">
        <v>95736</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5805556</v>
      </c>
      <c r="CU7" s="408"/>
      <c r="CV7" s="408"/>
      <c r="CW7" s="408"/>
      <c r="CX7" s="408"/>
      <c r="CY7" s="408"/>
      <c r="CZ7" s="408"/>
      <c r="DA7" s="409"/>
      <c r="DB7" s="407">
        <v>6103889</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527515</v>
      </c>
      <c r="BO8" s="408"/>
      <c r="BP8" s="408"/>
      <c r="BQ8" s="408"/>
      <c r="BR8" s="408"/>
      <c r="BS8" s="408"/>
      <c r="BT8" s="408"/>
      <c r="BU8" s="409"/>
      <c r="BV8" s="407">
        <v>667285</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0.18</v>
      </c>
      <c r="CU8" s="521"/>
      <c r="CV8" s="521"/>
      <c r="CW8" s="521"/>
      <c r="CX8" s="521"/>
      <c r="CY8" s="521"/>
      <c r="CZ8" s="521"/>
      <c r="DA8" s="522"/>
      <c r="DB8" s="520">
        <v>0.18</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8447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-139770</v>
      </c>
      <c r="BO9" s="408"/>
      <c r="BP9" s="408"/>
      <c r="BQ9" s="408"/>
      <c r="BR9" s="408"/>
      <c r="BS9" s="408"/>
      <c r="BT9" s="408"/>
      <c r="BU9" s="409"/>
      <c r="BV9" s="407">
        <v>225404</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13.2</v>
      </c>
      <c r="CU9" s="378"/>
      <c r="CV9" s="378"/>
      <c r="CW9" s="378"/>
      <c r="CX9" s="378"/>
      <c r="CY9" s="378"/>
      <c r="CZ9" s="378"/>
      <c r="DA9" s="379"/>
      <c r="DB9" s="377">
        <v>14.2</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9644</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29150</v>
      </c>
      <c r="BO10" s="408"/>
      <c r="BP10" s="408"/>
      <c r="BQ10" s="408"/>
      <c r="BR10" s="408"/>
      <c r="BS10" s="408"/>
      <c r="BT10" s="408"/>
      <c r="BU10" s="409"/>
      <c r="BV10" s="407">
        <v>14730</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8537</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88</v>
      </c>
      <c r="AV12" s="465"/>
      <c r="AW12" s="465"/>
      <c r="AX12" s="465"/>
      <c r="AY12" s="387" t="s">
        <v>128</v>
      </c>
      <c r="AZ12" s="388"/>
      <c r="BA12" s="388"/>
      <c r="BB12" s="388"/>
      <c r="BC12" s="388"/>
      <c r="BD12" s="388"/>
      <c r="BE12" s="388"/>
      <c r="BF12" s="388"/>
      <c r="BG12" s="388"/>
      <c r="BH12" s="388"/>
      <c r="BI12" s="388"/>
      <c r="BJ12" s="388"/>
      <c r="BK12" s="388"/>
      <c r="BL12" s="388"/>
      <c r="BM12" s="389"/>
      <c r="BN12" s="407">
        <v>1050901</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8498</v>
      </c>
      <c r="S13" s="511"/>
      <c r="T13" s="511"/>
      <c r="U13" s="511"/>
      <c r="V13" s="512"/>
      <c r="W13" s="498" t="s">
        <v>132</v>
      </c>
      <c r="X13" s="420"/>
      <c r="Y13" s="420"/>
      <c r="Z13" s="420"/>
      <c r="AA13" s="420"/>
      <c r="AB13" s="421"/>
      <c r="AC13" s="383">
        <v>1179</v>
      </c>
      <c r="AD13" s="384"/>
      <c r="AE13" s="384"/>
      <c r="AF13" s="384"/>
      <c r="AG13" s="385"/>
      <c r="AH13" s="383">
        <v>1081</v>
      </c>
      <c r="AI13" s="384"/>
      <c r="AJ13" s="384"/>
      <c r="AK13" s="384"/>
      <c r="AL13" s="386"/>
      <c r="AM13" s="476" t="s">
        <v>133</v>
      </c>
      <c r="AN13" s="381"/>
      <c r="AO13" s="381"/>
      <c r="AP13" s="381"/>
      <c r="AQ13" s="381"/>
      <c r="AR13" s="381"/>
      <c r="AS13" s="381"/>
      <c r="AT13" s="382"/>
      <c r="AU13" s="464" t="s">
        <v>88</v>
      </c>
      <c r="AV13" s="465"/>
      <c r="AW13" s="465"/>
      <c r="AX13" s="465"/>
      <c r="AY13" s="387" t="s">
        <v>134</v>
      </c>
      <c r="AZ13" s="388"/>
      <c r="BA13" s="388"/>
      <c r="BB13" s="388"/>
      <c r="BC13" s="388"/>
      <c r="BD13" s="388"/>
      <c r="BE13" s="388"/>
      <c r="BF13" s="388"/>
      <c r="BG13" s="388"/>
      <c r="BH13" s="388"/>
      <c r="BI13" s="388"/>
      <c r="BJ13" s="388"/>
      <c r="BK13" s="388"/>
      <c r="BL13" s="388"/>
      <c r="BM13" s="389"/>
      <c r="BN13" s="407">
        <v>-1161521</v>
      </c>
      <c r="BO13" s="408"/>
      <c r="BP13" s="408"/>
      <c r="BQ13" s="408"/>
      <c r="BR13" s="408"/>
      <c r="BS13" s="408"/>
      <c r="BT13" s="408"/>
      <c r="BU13" s="409"/>
      <c r="BV13" s="407">
        <v>240134</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11.1</v>
      </c>
      <c r="CU13" s="378"/>
      <c r="CV13" s="378"/>
      <c r="CW13" s="378"/>
      <c r="CX13" s="378"/>
      <c r="CY13" s="378"/>
      <c r="CZ13" s="378"/>
      <c r="DA13" s="379"/>
      <c r="DB13" s="377">
        <v>10.9</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8774</v>
      </c>
      <c r="S14" s="511"/>
      <c r="T14" s="511"/>
      <c r="U14" s="511"/>
      <c r="V14" s="512"/>
      <c r="W14" s="513"/>
      <c r="X14" s="423"/>
      <c r="Y14" s="423"/>
      <c r="Z14" s="423"/>
      <c r="AA14" s="423"/>
      <c r="AB14" s="424"/>
      <c r="AC14" s="503">
        <v>30</v>
      </c>
      <c r="AD14" s="504"/>
      <c r="AE14" s="504"/>
      <c r="AF14" s="504"/>
      <c r="AG14" s="505"/>
      <c r="AH14" s="503">
        <v>27.1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138</v>
      </c>
      <c r="CU14" s="515"/>
      <c r="CV14" s="515"/>
      <c r="CW14" s="515"/>
      <c r="CX14" s="515"/>
      <c r="CY14" s="515"/>
      <c r="CZ14" s="515"/>
      <c r="DA14" s="516"/>
      <c r="DB14" s="514" t="s">
        <v>130</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8736</v>
      </c>
      <c r="S15" s="511"/>
      <c r="T15" s="511"/>
      <c r="U15" s="511"/>
      <c r="V15" s="512"/>
      <c r="W15" s="498" t="s">
        <v>139</v>
      </c>
      <c r="X15" s="420"/>
      <c r="Y15" s="420"/>
      <c r="Z15" s="420"/>
      <c r="AA15" s="420"/>
      <c r="AB15" s="421"/>
      <c r="AC15" s="383">
        <v>578</v>
      </c>
      <c r="AD15" s="384"/>
      <c r="AE15" s="384"/>
      <c r="AF15" s="384"/>
      <c r="AG15" s="385"/>
      <c r="AH15" s="383">
        <v>617</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891989</v>
      </c>
      <c r="BO15" s="403"/>
      <c r="BP15" s="403"/>
      <c r="BQ15" s="403"/>
      <c r="BR15" s="403"/>
      <c r="BS15" s="403"/>
      <c r="BT15" s="403"/>
      <c r="BU15" s="404"/>
      <c r="BV15" s="402">
        <v>912287</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14.7</v>
      </c>
      <c r="AD16" s="504"/>
      <c r="AE16" s="504"/>
      <c r="AF16" s="504"/>
      <c r="AG16" s="505"/>
      <c r="AH16" s="503">
        <v>15.4</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5141482</v>
      </c>
      <c r="BO16" s="408"/>
      <c r="BP16" s="408"/>
      <c r="BQ16" s="408"/>
      <c r="BR16" s="408"/>
      <c r="BS16" s="408"/>
      <c r="BT16" s="408"/>
      <c r="BU16" s="409"/>
      <c r="BV16" s="407">
        <v>5211652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2177</v>
      </c>
      <c r="AD17" s="384"/>
      <c r="AE17" s="384"/>
      <c r="AF17" s="384"/>
      <c r="AG17" s="385"/>
      <c r="AH17" s="383">
        <v>2296</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1120692</v>
      </c>
      <c r="BO17" s="408"/>
      <c r="BP17" s="408"/>
      <c r="BQ17" s="408"/>
      <c r="BR17" s="408"/>
      <c r="BS17" s="408"/>
      <c r="BT17" s="408"/>
      <c r="BU17" s="409"/>
      <c r="BV17" s="407">
        <v>1151742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583.69000000000005</v>
      </c>
      <c r="M18" s="472"/>
      <c r="N18" s="472"/>
      <c r="O18" s="472"/>
      <c r="P18" s="472"/>
      <c r="Q18" s="472"/>
      <c r="R18" s="473"/>
      <c r="S18" s="473"/>
      <c r="T18" s="473"/>
      <c r="U18" s="473"/>
      <c r="V18" s="474"/>
      <c r="W18" s="488"/>
      <c r="X18" s="489"/>
      <c r="Y18" s="489"/>
      <c r="Z18" s="489"/>
      <c r="AA18" s="489"/>
      <c r="AB18" s="499"/>
      <c r="AC18" s="371">
        <v>55.3</v>
      </c>
      <c r="AD18" s="372"/>
      <c r="AE18" s="372"/>
      <c r="AF18" s="372"/>
      <c r="AG18" s="475"/>
      <c r="AH18" s="371">
        <v>57.5</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5102333</v>
      </c>
      <c r="BO18" s="408"/>
      <c r="BP18" s="408"/>
      <c r="BQ18" s="408"/>
      <c r="BR18" s="408"/>
      <c r="BS18" s="408"/>
      <c r="BT18" s="408"/>
      <c r="BU18" s="409"/>
      <c r="BV18" s="407">
        <v>5137098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14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7866294</v>
      </c>
      <c r="BO19" s="408"/>
      <c r="BP19" s="408"/>
      <c r="BQ19" s="408"/>
      <c r="BR19" s="408"/>
      <c r="BS19" s="408"/>
      <c r="BT19" s="408"/>
      <c r="BU19" s="409"/>
      <c r="BV19" s="407">
        <v>7027549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4052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8569915</v>
      </c>
      <c r="BO23" s="408"/>
      <c r="BP23" s="408"/>
      <c r="BQ23" s="408"/>
      <c r="BR23" s="408"/>
      <c r="BS23" s="408"/>
      <c r="BT23" s="408"/>
      <c r="BU23" s="409"/>
      <c r="BV23" s="407">
        <v>8795352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7700</v>
      </c>
      <c r="R24" s="384"/>
      <c r="S24" s="384"/>
      <c r="T24" s="384"/>
      <c r="U24" s="384"/>
      <c r="V24" s="385"/>
      <c r="W24" s="449"/>
      <c r="X24" s="440"/>
      <c r="Y24" s="441"/>
      <c r="Z24" s="380" t="s">
        <v>163</v>
      </c>
      <c r="AA24" s="381"/>
      <c r="AB24" s="381"/>
      <c r="AC24" s="381"/>
      <c r="AD24" s="381"/>
      <c r="AE24" s="381"/>
      <c r="AF24" s="381"/>
      <c r="AG24" s="382"/>
      <c r="AH24" s="383">
        <v>226</v>
      </c>
      <c r="AI24" s="384"/>
      <c r="AJ24" s="384"/>
      <c r="AK24" s="384"/>
      <c r="AL24" s="385"/>
      <c r="AM24" s="383">
        <v>678452</v>
      </c>
      <c r="AN24" s="384"/>
      <c r="AO24" s="384"/>
      <c r="AP24" s="384"/>
      <c r="AQ24" s="384"/>
      <c r="AR24" s="385"/>
      <c r="AS24" s="383">
        <v>3002</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7718538</v>
      </c>
      <c r="BO24" s="408"/>
      <c r="BP24" s="408"/>
      <c r="BQ24" s="408"/>
      <c r="BR24" s="408"/>
      <c r="BS24" s="408"/>
      <c r="BT24" s="408"/>
      <c r="BU24" s="409"/>
      <c r="BV24" s="407">
        <v>7750818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6160</v>
      </c>
      <c r="R25" s="384"/>
      <c r="S25" s="384"/>
      <c r="T25" s="384"/>
      <c r="U25" s="384"/>
      <c r="V25" s="385"/>
      <c r="W25" s="449"/>
      <c r="X25" s="440"/>
      <c r="Y25" s="441"/>
      <c r="Z25" s="380" t="s">
        <v>166</v>
      </c>
      <c r="AA25" s="381"/>
      <c r="AB25" s="381"/>
      <c r="AC25" s="381"/>
      <c r="AD25" s="381"/>
      <c r="AE25" s="381"/>
      <c r="AF25" s="381"/>
      <c r="AG25" s="382"/>
      <c r="AH25" s="383">
        <v>42</v>
      </c>
      <c r="AI25" s="384"/>
      <c r="AJ25" s="384"/>
      <c r="AK25" s="384"/>
      <c r="AL25" s="385"/>
      <c r="AM25" s="383">
        <v>115332</v>
      </c>
      <c r="AN25" s="384"/>
      <c r="AO25" s="384"/>
      <c r="AP25" s="384"/>
      <c r="AQ25" s="384"/>
      <c r="AR25" s="385"/>
      <c r="AS25" s="383">
        <v>2746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1210336</v>
      </c>
      <c r="BO25" s="403"/>
      <c r="BP25" s="403"/>
      <c r="BQ25" s="403"/>
      <c r="BR25" s="403"/>
      <c r="BS25" s="403"/>
      <c r="BT25" s="403"/>
      <c r="BU25" s="404"/>
      <c r="BV25" s="402">
        <v>225272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5540</v>
      </c>
      <c r="R26" s="384"/>
      <c r="S26" s="384"/>
      <c r="T26" s="384"/>
      <c r="U26" s="384"/>
      <c r="V26" s="385"/>
      <c r="W26" s="449"/>
      <c r="X26" s="440"/>
      <c r="Y26" s="441"/>
      <c r="Z26" s="380" t="s">
        <v>169</v>
      </c>
      <c r="AA26" s="462"/>
      <c r="AB26" s="462"/>
      <c r="AC26" s="462"/>
      <c r="AD26" s="462"/>
      <c r="AE26" s="462"/>
      <c r="AF26" s="462"/>
      <c r="AG26" s="463"/>
      <c r="AH26" s="383">
        <v>10</v>
      </c>
      <c r="AI26" s="384"/>
      <c r="AJ26" s="384"/>
      <c r="AK26" s="384"/>
      <c r="AL26" s="385"/>
      <c r="AM26" s="383">
        <v>26770</v>
      </c>
      <c r="AN26" s="384"/>
      <c r="AO26" s="384"/>
      <c r="AP26" s="384"/>
      <c r="AQ26" s="384"/>
      <c r="AR26" s="385"/>
      <c r="AS26" s="383">
        <v>2677</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171</v>
      </c>
      <c r="BO26" s="408"/>
      <c r="BP26" s="408"/>
      <c r="BQ26" s="408"/>
      <c r="BR26" s="408"/>
      <c r="BS26" s="408"/>
      <c r="BT26" s="408"/>
      <c r="BU26" s="409"/>
      <c r="BV26" s="407" t="s">
        <v>171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2650</v>
      </c>
      <c r="R27" s="384"/>
      <c r="S27" s="384"/>
      <c r="T27" s="384"/>
      <c r="U27" s="384"/>
      <c r="V27" s="385"/>
      <c r="W27" s="449"/>
      <c r="X27" s="440"/>
      <c r="Y27" s="441"/>
      <c r="Z27" s="380" t="s">
        <v>173</v>
      </c>
      <c r="AA27" s="381"/>
      <c r="AB27" s="381"/>
      <c r="AC27" s="381"/>
      <c r="AD27" s="381"/>
      <c r="AE27" s="381"/>
      <c r="AF27" s="381"/>
      <c r="AG27" s="382"/>
      <c r="AH27" s="383">
        <v>20</v>
      </c>
      <c r="AI27" s="384"/>
      <c r="AJ27" s="384"/>
      <c r="AK27" s="384"/>
      <c r="AL27" s="385"/>
      <c r="AM27" s="383">
        <v>52380</v>
      </c>
      <c r="AN27" s="384"/>
      <c r="AO27" s="384"/>
      <c r="AP27" s="384"/>
      <c r="AQ27" s="384"/>
      <c r="AR27" s="385"/>
      <c r="AS27" s="383">
        <v>2619</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171</v>
      </c>
      <c r="BO27" s="411"/>
      <c r="BP27" s="411"/>
      <c r="BQ27" s="411"/>
      <c r="BR27" s="411"/>
      <c r="BS27" s="411"/>
      <c r="BT27" s="411"/>
      <c r="BU27" s="412"/>
      <c r="BV27" s="410" t="s">
        <v>171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1990</v>
      </c>
      <c r="R28" s="384"/>
      <c r="S28" s="384"/>
      <c r="T28" s="384"/>
      <c r="U28" s="384"/>
      <c r="V28" s="385"/>
      <c r="W28" s="449"/>
      <c r="X28" s="440"/>
      <c r="Y28" s="441"/>
      <c r="Z28" s="380" t="s">
        <v>176</v>
      </c>
      <c r="AA28" s="381"/>
      <c r="AB28" s="381"/>
      <c r="AC28" s="381"/>
      <c r="AD28" s="381"/>
      <c r="AE28" s="381"/>
      <c r="AF28" s="381"/>
      <c r="AG28" s="382"/>
      <c r="AH28" s="383" t="s">
        <v>130</v>
      </c>
      <c r="AI28" s="384"/>
      <c r="AJ28" s="384"/>
      <c r="AK28" s="384"/>
      <c r="AL28" s="385"/>
      <c r="AM28" s="383" t="s">
        <v>171</v>
      </c>
      <c r="AN28" s="384"/>
      <c r="AO28" s="384"/>
      <c r="AP28" s="384"/>
      <c r="AQ28" s="384"/>
      <c r="AR28" s="385"/>
      <c r="AS28" s="383" t="s">
        <v>171</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3896004</v>
      </c>
      <c r="BO28" s="403"/>
      <c r="BP28" s="403"/>
      <c r="BQ28" s="403"/>
      <c r="BR28" s="403"/>
      <c r="BS28" s="403"/>
      <c r="BT28" s="403"/>
      <c r="BU28" s="404"/>
      <c r="BV28" s="402">
        <v>4577755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178</v>
      </c>
      <c r="F29" s="381"/>
      <c r="G29" s="381"/>
      <c r="H29" s="381"/>
      <c r="I29" s="381"/>
      <c r="J29" s="381"/>
      <c r="K29" s="382"/>
      <c r="L29" s="383">
        <v>11</v>
      </c>
      <c r="M29" s="384"/>
      <c r="N29" s="384"/>
      <c r="O29" s="384"/>
      <c r="P29" s="385"/>
      <c r="Q29" s="383">
        <v>1850</v>
      </c>
      <c r="R29" s="384"/>
      <c r="S29" s="384"/>
      <c r="T29" s="384"/>
      <c r="U29" s="384"/>
      <c r="V29" s="385"/>
      <c r="W29" s="450"/>
      <c r="X29" s="451"/>
      <c r="Y29" s="452"/>
      <c r="Z29" s="380" t="s">
        <v>179</v>
      </c>
      <c r="AA29" s="381"/>
      <c r="AB29" s="381"/>
      <c r="AC29" s="381"/>
      <c r="AD29" s="381"/>
      <c r="AE29" s="381"/>
      <c r="AF29" s="381"/>
      <c r="AG29" s="382"/>
      <c r="AH29" s="383">
        <v>246</v>
      </c>
      <c r="AI29" s="384"/>
      <c r="AJ29" s="384"/>
      <c r="AK29" s="384"/>
      <c r="AL29" s="385"/>
      <c r="AM29" s="383">
        <v>730832</v>
      </c>
      <c r="AN29" s="384"/>
      <c r="AO29" s="384"/>
      <c r="AP29" s="384"/>
      <c r="AQ29" s="384"/>
      <c r="AR29" s="385"/>
      <c r="AS29" s="383">
        <v>2971</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196594</v>
      </c>
      <c r="BO29" s="408"/>
      <c r="BP29" s="408"/>
      <c r="BQ29" s="408"/>
      <c r="BR29" s="408"/>
      <c r="BS29" s="408"/>
      <c r="BT29" s="408"/>
      <c r="BU29" s="409"/>
      <c r="BV29" s="407">
        <v>196267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91.4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2710657</v>
      </c>
      <c r="BO30" s="411"/>
      <c r="BP30" s="411"/>
      <c r="BQ30" s="411"/>
      <c r="BR30" s="411"/>
      <c r="BS30" s="411"/>
      <c r="BT30" s="411"/>
      <c r="BU30" s="412"/>
      <c r="BV30" s="410">
        <v>2187794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訪問看護事業特別会計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IF('各会計、関係団体の財政状況及び健全化判断比率'!B33="","",'各会計、関係団体の財政状況及び健全化判断比率'!B33)</f>
        <v>病院事業会計</v>
      </c>
      <c r="AP34" s="365"/>
      <c r="AQ34" s="365"/>
      <c r="AR34" s="365"/>
      <c r="AS34" s="365"/>
      <c r="AT34" s="365"/>
      <c r="AU34" s="365"/>
      <c r="AV34" s="365"/>
      <c r="AW34" s="365"/>
      <c r="AX34" s="365"/>
      <c r="AY34" s="365"/>
      <c r="AZ34" s="365"/>
      <c r="BA34" s="365"/>
      <c r="BB34" s="365"/>
      <c r="BC34" s="365"/>
      <c r="BD34" s="193"/>
      <c r="BE34" s="366">
        <f>IF(BG34="","",MAX(C34:D43,U34:V43,AM34:AN43)+1)</f>
        <v>11</v>
      </c>
      <c r="BF34" s="366"/>
      <c r="BG34" s="365" t="str">
        <f>IF('各会計、関係団体の財政状況及び健全化判断比率'!B36="","",'各会計、関係団体の財政状況及び健全化判断比率'!B36)</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15</v>
      </c>
      <c r="BX34" s="366"/>
      <c r="BY34" s="365" t="str">
        <f>IF('各会計、関係団体の財政状況及び健全化判断比率'!B68="","",'各会計、関係団体の財政状況及び健全化判断比率'!B68)</f>
        <v>松山広域福祉施設事務組合　一般会計</v>
      </c>
      <c r="BZ34" s="365"/>
      <c r="CA34" s="365"/>
      <c r="CB34" s="365"/>
      <c r="CC34" s="365"/>
      <c r="CD34" s="365"/>
      <c r="CE34" s="365"/>
      <c r="CF34" s="365"/>
      <c r="CG34" s="365"/>
      <c r="CH34" s="365"/>
      <c r="CI34" s="365"/>
      <c r="CJ34" s="365"/>
      <c r="CK34" s="365"/>
      <c r="CL34" s="365"/>
      <c r="CM34" s="365"/>
      <c r="CN34" s="193"/>
      <c r="CO34" s="366">
        <f>IF(CQ34="","",MAX(C34:D43,U34:V43,AM34:AN43,BE34:BF43,BW34:BX43)+1)</f>
        <v>25</v>
      </c>
      <c r="CP34" s="366"/>
      <c r="CQ34" s="365" t="str">
        <f>IF('各会計、関係団体の財政状況及び健全化判断比率'!BS7="","",'各会計、関係団体の財政状況及び健全化判断比率'!BS7)</f>
        <v>公益社団法人久万高原農業公社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凶荒予備事業特別会計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国民健康保険事業特別会計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IF('各会計、関係団体の財政状況及び健全化判断比率'!B34="","",'各会計、関係団体の財政状況及び健全化判断比率'!B34)</f>
        <v>老人保健施設事業会計</v>
      </c>
      <c r="AP35" s="365"/>
      <c r="AQ35" s="365"/>
      <c r="AR35" s="365"/>
      <c r="AS35" s="365"/>
      <c r="AT35" s="365"/>
      <c r="AU35" s="365"/>
      <c r="AV35" s="365"/>
      <c r="AW35" s="365"/>
      <c r="AX35" s="365"/>
      <c r="AY35" s="365"/>
      <c r="AZ35" s="365"/>
      <c r="BA35" s="365"/>
      <c r="BB35" s="365"/>
      <c r="BC35" s="365"/>
      <c r="BD35" s="193"/>
      <c r="BE35" s="366">
        <f t="shared" ref="BE35:BE43" si="1">IF(BG35="","",BE34+1)</f>
        <v>12</v>
      </c>
      <c r="BF35" s="366"/>
      <c r="BG35" s="365" t="str">
        <f>IF('各会計、関係団体の財政状況及び健全化判断比率'!B37="","",'各会計、関係団体の財政状況及び健全化判断比率'!B37)</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16</v>
      </c>
      <c r="BX35" s="366"/>
      <c r="BY35" s="365" t="str">
        <f>IF('各会計、関係団体の財政状況及び健全化判断比率'!B69="","",'各会計、関係団体の財政状況及び健全化判断比率'!B69)</f>
        <v>松山広域福祉施設事務組合　公営企業会計</v>
      </c>
      <c r="BZ35" s="365"/>
      <c r="CA35" s="365"/>
      <c r="CB35" s="365"/>
      <c r="CC35" s="365"/>
      <c r="CD35" s="365"/>
      <c r="CE35" s="365"/>
      <c r="CF35" s="365"/>
      <c r="CG35" s="365"/>
      <c r="CH35" s="365"/>
      <c r="CI35" s="365"/>
      <c r="CJ35" s="365"/>
      <c r="CK35" s="365"/>
      <c r="CL35" s="365"/>
      <c r="CM35" s="365"/>
      <c r="CN35" s="193"/>
      <c r="CO35" s="366">
        <f t="shared" ref="CO35:CO43" si="3">IF(CQ35="","",CO34+1)</f>
        <v>26</v>
      </c>
      <c r="CP35" s="366"/>
      <c r="CQ35" s="365" t="str">
        <f>IF('各会計、関係団体の財政状況及び健全化判断比率'!BS8="","",'各会計、関係団体の財政状況及び健全化判断比率'!BS8)</f>
        <v>株式会社いぶき</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国民健康保険診療所事業特別会計</v>
      </c>
      <c r="X36" s="365"/>
      <c r="Y36" s="365"/>
      <c r="Z36" s="365"/>
      <c r="AA36" s="365"/>
      <c r="AB36" s="365"/>
      <c r="AC36" s="365"/>
      <c r="AD36" s="365"/>
      <c r="AE36" s="365"/>
      <c r="AF36" s="365"/>
      <c r="AG36" s="365"/>
      <c r="AH36" s="365"/>
      <c r="AI36" s="365"/>
      <c r="AJ36" s="365"/>
      <c r="AK36" s="365"/>
      <c r="AL36" s="193"/>
      <c r="AM36" s="366">
        <f t="shared" si="0"/>
        <v>10</v>
      </c>
      <c r="AN36" s="366"/>
      <c r="AO36" s="365" t="str">
        <f>IF('各会計、関係団体の財政状況及び健全化判断比率'!B35="","",'各会計、関係団体の財政状況及び健全化判断比率'!B35)</f>
        <v>簡易水道事業会計</v>
      </c>
      <c r="AP36" s="365"/>
      <c r="AQ36" s="365"/>
      <c r="AR36" s="365"/>
      <c r="AS36" s="365"/>
      <c r="AT36" s="365"/>
      <c r="AU36" s="365"/>
      <c r="AV36" s="365"/>
      <c r="AW36" s="365"/>
      <c r="AX36" s="365"/>
      <c r="AY36" s="365"/>
      <c r="AZ36" s="365"/>
      <c r="BA36" s="365"/>
      <c r="BB36" s="365"/>
      <c r="BC36" s="365"/>
      <c r="BD36" s="193"/>
      <c r="BE36" s="366">
        <f t="shared" si="1"/>
        <v>13</v>
      </c>
      <c r="BF36" s="366"/>
      <c r="BG36" s="365" t="str">
        <f>IF('各会計、関係団体の財政状況及び健全化判断比率'!B38="","",'各会計、関係団体の財政状況及び健全化判断比率'!B38)</f>
        <v>浄化槽事業特別会計</v>
      </c>
      <c r="BH36" s="365"/>
      <c r="BI36" s="365"/>
      <c r="BJ36" s="365"/>
      <c r="BK36" s="365"/>
      <c r="BL36" s="365"/>
      <c r="BM36" s="365"/>
      <c r="BN36" s="365"/>
      <c r="BO36" s="365"/>
      <c r="BP36" s="365"/>
      <c r="BQ36" s="365"/>
      <c r="BR36" s="365"/>
      <c r="BS36" s="365"/>
      <c r="BT36" s="365"/>
      <c r="BU36" s="365"/>
      <c r="BV36" s="193"/>
      <c r="BW36" s="366">
        <f t="shared" si="2"/>
        <v>17</v>
      </c>
      <c r="BX36" s="366"/>
      <c r="BY36" s="365" t="str">
        <f>IF('各会計、関係団体の財政状況及び健全化判断比率'!B70="","",'各会計、関係団体の財政状況及び健全化判断比率'!B70)</f>
        <v>愛媛県市町総合事務組合　退職手当事業分</v>
      </c>
      <c r="BZ36" s="365"/>
      <c r="CA36" s="365"/>
      <c r="CB36" s="365"/>
      <c r="CC36" s="365"/>
      <c r="CD36" s="365"/>
      <c r="CE36" s="365"/>
      <c r="CF36" s="365"/>
      <c r="CG36" s="365"/>
      <c r="CH36" s="365"/>
      <c r="CI36" s="365"/>
      <c r="CJ36" s="365"/>
      <c r="CK36" s="365"/>
      <c r="CL36" s="365"/>
      <c r="CM36" s="365"/>
      <c r="CN36" s="193"/>
      <c r="CO36" s="366">
        <f t="shared" si="3"/>
        <v>27</v>
      </c>
      <c r="CP36" s="366"/>
      <c r="CQ36" s="365" t="str">
        <f>IF('各会計、関係団体の財政状況及び健全化判断比率'!BS9="","",'各会計、関係団体の財政状況及び健全化判断比率'!BS9)</f>
        <v>一般社団法人柳谷産業開発公社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介護保険事業特別会計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14</v>
      </c>
      <c r="BF37" s="366"/>
      <c r="BG37" s="365" t="str">
        <f>IF('各会計、関係団体の財政状況及び健全化判断比率'!B39="","",'各会計、関係団体の財政状況及び健全化判断比率'!B39)</f>
        <v>分譲宅地造成事業特別会計</v>
      </c>
      <c r="BH37" s="365"/>
      <c r="BI37" s="365"/>
      <c r="BJ37" s="365"/>
      <c r="BK37" s="365"/>
      <c r="BL37" s="365"/>
      <c r="BM37" s="365"/>
      <c r="BN37" s="365"/>
      <c r="BO37" s="365"/>
      <c r="BP37" s="365"/>
      <c r="BQ37" s="365"/>
      <c r="BR37" s="365"/>
      <c r="BS37" s="365"/>
      <c r="BT37" s="365"/>
      <c r="BU37" s="365"/>
      <c r="BV37" s="193"/>
      <c r="BW37" s="366">
        <f t="shared" si="2"/>
        <v>18</v>
      </c>
      <c r="BX37" s="366"/>
      <c r="BY37" s="365" t="str">
        <f>IF('各会計、関係団体の財政状況及び健全化判断比率'!B71="","",'各会計、関係団体の財政状況及び健全化判断比率'!B71)</f>
        <v>愛媛県市町総合事務組合　消防補償事業分</v>
      </c>
      <c r="BZ37" s="365"/>
      <c r="CA37" s="365"/>
      <c r="CB37" s="365"/>
      <c r="CC37" s="365"/>
      <c r="CD37" s="365"/>
      <c r="CE37" s="365"/>
      <c r="CF37" s="365"/>
      <c r="CG37" s="365"/>
      <c r="CH37" s="365"/>
      <c r="CI37" s="365"/>
      <c r="CJ37" s="365"/>
      <c r="CK37" s="365"/>
      <c r="CL37" s="365"/>
      <c r="CM37" s="365"/>
      <c r="CN37" s="193"/>
      <c r="CO37" s="366">
        <f t="shared" si="3"/>
        <v>28</v>
      </c>
      <c r="CP37" s="366"/>
      <c r="CQ37" s="365" t="str">
        <f>IF('各会計、関係団体の財政状況及び健全化判断比率'!BS10="","",'各会計、関係団体の財政状況及び健全化判断比率'!BS10)</f>
        <v>株式会社みかわ</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7</v>
      </c>
      <c r="V38" s="366"/>
      <c r="W38" s="365" t="str">
        <f>IF('各会計、関係団体の財政状況及び健全化判断比率'!B32="","",'各会計、関係団体の財政状況及び健全化判断比率'!B32)</f>
        <v>後期高齢者医療保険事業特別会計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19</v>
      </c>
      <c r="BX38" s="366"/>
      <c r="BY38" s="365" t="str">
        <f>IF('各会計、関係団体の財政状況及び健全化判断比率'!B72="","",'各会計、関係団体の財政状況及び健全化判断比率'!B72)</f>
        <v>愛媛県市町総合事務組合　交通災害事業分</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20</v>
      </c>
      <c r="BX39" s="366"/>
      <c r="BY39" s="365" t="str">
        <f>IF('各会計、関係団体の財政状況及び健全化判断比率'!B73="","",'各会計、関係団体の財政状況及び健全化判断比率'!B73)</f>
        <v>愛媛県市町総合事務組合　自治会館事業分</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21</v>
      </c>
      <c r="BX40" s="366"/>
      <c r="BY40" s="365" t="str">
        <f>IF('各会計、関係団体の財政状況及び健全化判断比率'!B74="","",'各会計、関係団体の財政状況及び健全化判断比率'!B74)</f>
        <v>愛媛県市町総合事務組合　議員公務災害事業分</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22</v>
      </c>
      <c r="BX41" s="366"/>
      <c r="BY41" s="365" t="str">
        <f>IF('各会計、関係団体の財政状況及び健全化判断比率'!B75="","",'各会計、関係団体の財政状況及び健全化判断比率'!B75)</f>
        <v>愛媛県市町総合事務組合　共通経費分</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23</v>
      </c>
      <c r="BX42" s="366"/>
      <c r="BY42" s="365" t="str">
        <f>IF('各会計、関係団体の財政状況及び健全化判断比率'!B76="","",'各会計、関係団体の財政状況及び健全化判断比率'!B76)</f>
        <v>愛媛地方税滞納整理機構</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24</v>
      </c>
      <c r="BX43" s="366"/>
      <c r="BY43" s="365" t="str">
        <f>IF('各会計、関係団体の財政状況及び健全化判断比率'!B77="","",'各会計、関係団体の財政状況及び健全化判断比率'!B77)</f>
        <v>愛媛県後期高齢者医療広域連合　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gRVKoC6Dk/YxvykHzUH9kEG8ooeeO2IIuY8nGFhURPn4mTzym7sQp1JKy1qdn8BiXegkJtYYRTFFbErsowY/w==" saltValue="GVmcAkfyvGazufFenzcK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555</v>
      </c>
      <c r="D34" s="1186"/>
      <c r="E34" s="1187"/>
      <c r="F34" s="32">
        <v>11.81</v>
      </c>
      <c r="G34" s="33">
        <v>12.11</v>
      </c>
      <c r="H34" s="33">
        <v>11.91</v>
      </c>
      <c r="I34" s="33">
        <v>10.77</v>
      </c>
      <c r="J34" s="34">
        <v>10.98</v>
      </c>
      <c r="K34" s="22"/>
      <c r="L34" s="22"/>
      <c r="M34" s="22"/>
      <c r="N34" s="22"/>
      <c r="O34" s="22"/>
      <c r="P34" s="22"/>
    </row>
    <row r="35" spans="1:16" ht="39" customHeight="1" x14ac:dyDescent="0.15">
      <c r="A35" s="22"/>
      <c r="B35" s="35"/>
      <c r="C35" s="1180" t="s">
        <v>556</v>
      </c>
      <c r="D35" s="1181"/>
      <c r="E35" s="1182"/>
      <c r="F35" s="36">
        <v>7.92</v>
      </c>
      <c r="G35" s="37">
        <v>9.3000000000000007</v>
      </c>
      <c r="H35" s="37">
        <v>6.71</v>
      </c>
      <c r="I35" s="37">
        <v>10.91</v>
      </c>
      <c r="J35" s="38">
        <v>9.06</v>
      </c>
      <c r="K35" s="22"/>
      <c r="L35" s="22"/>
      <c r="M35" s="22"/>
      <c r="N35" s="22"/>
      <c r="O35" s="22"/>
      <c r="P35" s="22"/>
    </row>
    <row r="36" spans="1:16" ht="39" customHeight="1" x14ac:dyDescent="0.15">
      <c r="A36" s="22"/>
      <c r="B36" s="35"/>
      <c r="C36" s="1180" t="s">
        <v>557</v>
      </c>
      <c r="D36" s="1181"/>
      <c r="E36" s="1182"/>
      <c r="F36" s="36">
        <v>5.25</v>
      </c>
      <c r="G36" s="37">
        <v>5.71</v>
      </c>
      <c r="H36" s="37">
        <v>5.69</v>
      </c>
      <c r="I36" s="37">
        <v>6.01</v>
      </c>
      <c r="J36" s="38">
        <v>5.89</v>
      </c>
      <c r="K36" s="22"/>
      <c r="L36" s="22"/>
      <c r="M36" s="22"/>
      <c r="N36" s="22"/>
      <c r="O36" s="22"/>
      <c r="P36" s="22"/>
    </row>
    <row r="37" spans="1:16" ht="39" customHeight="1" x14ac:dyDescent="0.15">
      <c r="A37" s="22"/>
      <c r="B37" s="35"/>
      <c r="C37" s="1180" t="s">
        <v>558</v>
      </c>
      <c r="D37" s="1181"/>
      <c r="E37" s="1182"/>
      <c r="F37" s="36">
        <v>2.21</v>
      </c>
      <c r="G37" s="37">
        <v>2.1800000000000002</v>
      </c>
      <c r="H37" s="37">
        <v>2.25</v>
      </c>
      <c r="I37" s="37">
        <v>1.55</v>
      </c>
      <c r="J37" s="38">
        <v>2.94</v>
      </c>
      <c r="K37" s="22"/>
      <c r="L37" s="22"/>
      <c r="M37" s="22"/>
      <c r="N37" s="22"/>
      <c r="O37" s="22"/>
      <c r="P37" s="22"/>
    </row>
    <row r="38" spans="1:16" ht="39" customHeight="1" x14ac:dyDescent="0.15">
      <c r="A38" s="22"/>
      <c r="B38" s="35"/>
      <c r="C38" s="1180" t="s">
        <v>559</v>
      </c>
      <c r="D38" s="1181"/>
      <c r="E38" s="1182"/>
      <c r="F38" s="36" t="s">
        <v>507</v>
      </c>
      <c r="G38" s="37" t="s">
        <v>507</v>
      </c>
      <c r="H38" s="37" t="s">
        <v>507</v>
      </c>
      <c r="I38" s="37">
        <v>0.28000000000000003</v>
      </c>
      <c r="J38" s="38">
        <v>0.72</v>
      </c>
      <c r="K38" s="22"/>
      <c r="L38" s="22"/>
      <c r="M38" s="22"/>
      <c r="N38" s="22"/>
      <c r="O38" s="22"/>
      <c r="P38" s="22"/>
    </row>
    <row r="39" spans="1:16" ht="39" customHeight="1" x14ac:dyDescent="0.15">
      <c r="A39" s="22"/>
      <c r="B39" s="35"/>
      <c r="C39" s="1180" t="s">
        <v>560</v>
      </c>
      <c r="D39" s="1181"/>
      <c r="E39" s="1182"/>
      <c r="F39" s="36">
        <v>0.22</v>
      </c>
      <c r="G39" s="37">
        <v>0.39</v>
      </c>
      <c r="H39" s="37">
        <v>0.4</v>
      </c>
      <c r="I39" s="37">
        <v>0.46</v>
      </c>
      <c r="J39" s="38">
        <v>0.27</v>
      </c>
      <c r="K39" s="22"/>
      <c r="L39" s="22"/>
      <c r="M39" s="22"/>
      <c r="N39" s="22"/>
      <c r="O39" s="22"/>
      <c r="P39" s="22"/>
    </row>
    <row r="40" spans="1:16" ht="39" customHeight="1" x14ac:dyDescent="0.15">
      <c r="A40" s="22"/>
      <c r="B40" s="35"/>
      <c r="C40" s="1180" t="s">
        <v>561</v>
      </c>
      <c r="D40" s="1181"/>
      <c r="E40" s="1182"/>
      <c r="F40" s="36">
        <v>0.08</v>
      </c>
      <c r="G40" s="37">
        <v>0.09</v>
      </c>
      <c r="H40" s="37">
        <v>0.14000000000000001</v>
      </c>
      <c r="I40" s="37">
        <v>0.28000000000000003</v>
      </c>
      <c r="J40" s="38">
        <v>0.18</v>
      </c>
      <c r="K40" s="22"/>
      <c r="L40" s="22"/>
      <c r="M40" s="22"/>
      <c r="N40" s="22"/>
      <c r="O40" s="22"/>
      <c r="P40" s="22"/>
    </row>
    <row r="41" spans="1:16" ht="39" customHeight="1" x14ac:dyDescent="0.15">
      <c r="A41" s="22"/>
      <c r="B41" s="35"/>
      <c r="C41" s="1180" t="s">
        <v>562</v>
      </c>
      <c r="D41" s="1181"/>
      <c r="E41" s="1182"/>
      <c r="F41" s="36">
        <v>0.08</v>
      </c>
      <c r="G41" s="37">
        <v>0.09</v>
      </c>
      <c r="H41" s="37">
        <v>0.1</v>
      </c>
      <c r="I41" s="37">
        <v>0.13</v>
      </c>
      <c r="J41" s="38">
        <v>0.14000000000000001</v>
      </c>
      <c r="K41" s="22"/>
      <c r="L41" s="22"/>
      <c r="M41" s="22"/>
      <c r="N41" s="22"/>
      <c r="O41" s="22"/>
      <c r="P41" s="22"/>
    </row>
    <row r="42" spans="1:16" ht="39" customHeight="1" x14ac:dyDescent="0.15">
      <c r="A42" s="22"/>
      <c r="B42" s="39"/>
      <c r="C42" s="1180" t="s">
        <v>563</v>
      </c>
      <c r="D42" s="1181"/>
      <c r="E42" s="1182"/>
      <c r="F42" s="36" t="s">
        <v>507</v>
      </c>
      <c r="G42" s="37" t="s">
        <v>507</v>
      </c>
      <c r="H42" s="37" t="s">
        <v>507</v>
      </c>
      <c r="I42" s="37" t="s">
        <v>507</v>
      </c>
      <c r="J42" s="38" t="s">
        <v>507</v>
      </c>
      <c r="K42" s="22"/>
      <c r="L42" s="22"/>
      <c r="M42" s="22"/>
      <c r="N42" s="22"/>
      <c r="O42" s="22"/>
      <c r="P42" s="22"/>
    </row>
    <row r="43" spans="1:16" ht="39" customHeight="1" thickBot="1" x14ac:dyDescent="0.2">
      <c r="A43" s="22"/>
      <c r="B43" s="40"/>
      <c r="C43" s="1183" t="s">
        <v>564</v>
      </c>
      <c r="D43" s="1184"/>
      <c r="E43" s="1185"/>
      <c r="F43" s="41">
        <v>0.24</v>
      </c>
      <c r="G43" s="42">
        <v>0.4</v>
      </c>
      <c r="H43" s="42">
        <v>0.57999999999999996</v>
      </c>
      <c r="I43" s="42">
        <v>0.37</v>
      </c>
      <c r="J43" s="43">
        <v>0.28000000000000003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hrqByC6qF4nNfbm47cPQxnz/XArQfpmdmlc7alzEyQyNY/IIjn83xTwWMSjYvKfT+nFWJv/xDUtWPCxULWILA==" saltValue="Dz4J9okM5pA3drsRAWIT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1343</v>
      </c>
      <c r="L45" s="60">
        <v>1258</v>
      </c>
      <c r="M45" s="60">
        <v>1170</v>
      </c>
      <c r="N45" s="60">
        <v>1050</v>
      </c>
      <c r="O45" s="61">
        <v>1087</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x14ac:dyDescent="0.15">
      <c r="A48" s="48"/>
      <c r="B48" s="1198"/>
      <c r="C48" s="1199"/>
      <c r="D48" s="62"/>
      <c r="E48" s="1190" t="s">
        <v>15</v>
      </c>
      <c r="F48" s="1190"/>
      <c r="G48" s="1190"/>
      <c r="H48" s="1190"/>
      <c r="I48" s="1190"/>
      <c r="J48" s="1191"/>
      <c r="K48" s="63">
        <v>663</v>
      </c>
      <c r="L48" s="64">
        <v>650</v>
      </c>
      <c r="M48" s="64">
        <v>619</v>
      </c>
      <c r="N48" s="64">
        <v>591</v>
      </c>
      <c r="O48" s="65">
        <v>632</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507</v>
      </c>
      <c r="L49" s="64" t="s">
        <v>507</v>
      </c>
      <c r="M49" s="64" t="s">
        <v>507</v>
      </c>
      <c r="N49" s="64" t="s">
        <v>507</v>
      </c>
      <c r="O49" s="65" t="s">
        <v>507</v>
      </c>
      <c r="P49" s="48"/>
      <c r="Q49" s="48"/>
      <c r="R49" s="48"/>
      <c r="S49" s="48"/>
      <c r="T49" s="48"/>
      <c r="U49" s="48"/>
    </row>
    <row r="50" spans="1:21" ht="30.75" customHeight="1" x14ac:dyDescent="0.15">
      <c r="A50" s="48"/>
      <c r="B50" s="1198"/>
      <c r="C50" s="1199"/>
      <c r="D50" s="62"/>
      <c r="E50" s="1190" t="s">
        <v>17</v>
      </c>
      <c r="F50" s="1190"/>
      <c r="G50" s="1190"/>
      <c r="H50" s="1190"/>
      <c r="I50" s="1190"/>
      <c r="J50" s="1191"/>
      <c r="K50" s="63">
        <v>18</v>
      </c>
      <c r="L50" s="64">
        <v>18</v>
      </c>
      <c r="M50" s="64">
        <v>18</v>
      </c>
      <c r="N50" s="64">
        <v>20</v>
      </c>
      <c r="O50" s="65">
        <v>17</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507</v>
      </c>
      <c r="L51" s="64" t="s">
        <v>507</v>
      </c>
      <c r="M51" s="64" t="s">
        <v>507</v>
      </c>
      <c r="N51" s="64" t="s">
        <v>507</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1332</v>
      </c>
      <c r="L52" s="64">
        <v>1276</v>
      </c>
      <c r="M52" s="64">
        <v>1245</v>
      </c>
      <c r="N52" s="64">
        <v>1136</v>
      </c>
      <c r="O52" s="65">
        <v>1150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692</v>
      </c>
      <c r="L53" s="69">
        <v>650</v>
      </c>
      <c r="M53" s="69">
        <v>562</v>
      </c>
      <c r="N53" s="69">
        <v>525</v>
      </c>
      <c r="O53" s="70">
        <v>586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NZcC43c0QSTLnrOQnX0mQhKxKeh6NvW3+ZDhoKpYyR5XhHnZ3zJoarASUVuf2YtCMir/O6g3FTF6nxjgWs5Jg==" saltValue="48IPePqoIkyCXC7dzjj/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16" t="s">
        <v>24</v>
      </c>
      <c r="C41" s="1217"/>
      <c r="D41" s="81"/>
      <c r="E41" s="1218" t="s">
        <v>25</v>
      </c>
      <c r="F41" s="1218"/>
      <c r="G41" s="1218"/>
      <c r="H41" s="1219"/>
      <c r="I41" s="82">
        <v>9917</v>
      </c>
      <c r="J41" s="83">
        <v>9443</v>
      </c>
      <c r="K41" s="83">
        <v>9103</v>
      </c>
      <c r="L41" s="83">
        <v>8795</v>
      </c>
      <c r="M41" s="84">
        <v>8570</v>
      </c>
    </row>
    <row r="42" spans="2:13" ht="27.75" customHeight="1" x14ac:dyDescent="0.15">
      <c r="B42" s="1206"/>
      <c r="C42" s="1207"/>
      <c r="D42" s="85"/>
      <c r="E42" s="1210" t="s">
        <v>26</v>
      </c>
      <c r="F42" s="1210"/>
      <c r="G42" s="1210"/>
      <c r="H42" s="1211"/>
      <c r="I42" s="86">
        <v>183</v>
      </c>
      <c r="J42" s="87">
        <v>164</v>
      </c>
      <c r="K42" s="87">
        <v>147</v>
      </c>
      <c r="L42" s="87">
        <v>126</v>
      </c>
      <c r="M42" s="88">
        <v>110</v>
      </c>
    </row>
    <row r="43" spans="2:13" ht="27.75" customHeight="1" x14ac:dyDescent="0.15">
      <c r="B43" s="1206"/>
      <c r="C43" s="1207"/>
      <c r="D43" s="85"/>
      <c r="E43" s="1210" t="s">
        <v>27</v>
      </c>
      <c r="F43" s="1210"/>
      <c r="G43" s="1210"/>
      <c r="H43" s="1211"/>
      <c r="I43" s="86">
        <v>7139</v>
      </c>
      <c r="J43" s="87">
        <v>6701</v>
      </c>
      <c r="K43" s="87">
        <v>6243</v>
      </c>
      <c r="L43" s="87">
        <v>5745</v>
      </c>
      <c r="M43" s="88">
        <v>5175</v>
      </c>
    </row>
    <row r="44" spans="2:13" ht="27.75" customHeight="1" x14ac:dyDescent="0.15">
      <c r="B44" s="1206"/>
      <c r="C44" s="1207"/>
      <c r="D44" s="85"/>
      <c r="E44" s="1210" t="s">
        <v>28</v>
      </c>
      <c r="F44" s="1210"/>
      <c r="G44" s="1210"/>
      <c r="H44" s="1211"/>
      <c r="I44" s="86" t="s">
        <v>507</v>
      </c>
      <c r="J44" s="87" t="s">
        <v>507</v>
      </c>
      <c r="K44" s="87" t="s">
        <v>507</v>
      </c>
      <c r="L44" s="87" t="s">
        <v>507</v>
      </c>
      <c r="M44" s="88" t="s">
        <v>507</v>
      </c>
    </row>
    <row r="45" spans="2:13" ht="27.75" customHeight="1" x14ac:dyDescent="0.15">
      <c r="B45" s="1206"/>
      <c r="C45" s="1207"/>
      <c r="D45" s="85"/>
      <c r="E45" s="1210" t="s">
        <v>29</v>
      </c>
      <c r="F45" s="1210"/>
      <c r="G45" s="1210"/>
      <c r="H45" s="1211"/>
      <c r="I45" s="86">
        <v>1573</v>
      </c>
      <c r="J45" s="87">
        <v>1506</v>
      </c>
      <c r="K45" s="87">
        <v>1362</v>
      </c>
      <c r="L45" s="87">
        <v>1346</v>
      </c>
      <c r="M45" s="88">
        <v>1365</v>
      </c>
    </row>
    <row r="46" spans="2:13" ht="27.75" customHeight="1" x14ac:dyDescent="0.15">
      <c r="B46" s="1206"/>
      <c r="C46" s="1207"/>
      <c r="D46" s="89"/>
      <c r="E46" s="1210" t="s">
        <v>30</v>
      </c>
      <c r="F46" s="1210"/>
      <c r="G46" s="1210"/>
      <c r="H46" s="1211"/>
      <c r="I46" s="86" t="s">
        <v>507</v>
      </c>
      <c r="J46" s="87" t="s">
        <v>507</v>
      </c>
      <c r="K46" s="87" t="s">
        <v>507</v>
      </c>
      <c r="L46" s="87" t="s">
        <v>507</v>
      </c>
      <c r="M46" s="88" t="s">
        <v>507</v>
      </c>
    </row>
    <row r="47" spans="2:13" ht="27.75" customHeight="1" x14ac:dyDescent="0.15">
      <c r="B47" s="1206"/>
      <c r="C47" s="1207"/>
      <c r="D47" s="90"/>
      <c r="E47" s="1220" t="s">
        <v>31</v>
      </c>
      <c r="F47" s="1221"/>
      <c r="G47" s="1221"/>
      <c r="H47" s="1222"/>
      <c r="I47" s="86" t="s">
        <v>507</v>
      </c>
      <c r="J47" s="87" t="s">
        <v>507</v>
      </c>
      <c r="K47" s="87" t="s">
        <v>507</v>
      </c>
      <c r="L47" s="87" t="s">
        <v>507</v>
      </c>
      <c r="M47" s="88" t="s">
        <v>507</v>
      </c>
    </row>
    <row r="48" spans="2:13" ht="27.75" customHeight="1" x14ac:dyDescent="0.15">
      <c r="B48" s="1206"/>
      <c r="C48" s="1207"/>
      <c r="D48" s="85"/>
      <c r="E48" s="1210" t="s">
        <v>32</v>
      </c>
      <c r="F48" s="1210"/>
      <c r="G48" s="1210"/>
      <c r="H48" s="1211"/>
      <c r="I48" s="86" t="s">
        <v>507</v>
      </c>
      <c r="J48" s="87" t="s">
        <v>507</v>
      </c>
      <c r="K48" s="87" t="s">
        <v>507</v>
      </c>
      <c r="L48" s="87" t="s">
        <v>507</v>
      </c>
      <c r="M48" s="88" t="s">
        <v>507</v>
      </c>
    </row>
    <row r="49" spans="2:13" ht="27.75" customHeight="1" x14ac:dyDescent="0.15">
      <c r="B49" s="1208"/>
      <c r="C49" s="1209"/>
      <c r="D49" s="85"/>
      <c r="E49" s="1210" t="s">
        <v>33</v>
      </c>
      <c r="F49" s="1210"/>
      <c r="G49" s="1210"/>
      <c r="H49" s="1211"/>
      <c r="I49" s="86" t="s">
        <v>507</v>
      </c>
      <c r="J49" s="87" t="s">
        <v>507</v>
      </c>
      <c r="K49" s="87" t="s">
        <v>507</v>
      </c>
      <c r="L49" s="87" t="s">
        <v>507</v>
      </c>
      <c r="M49" s="88" t="s">
        <v>507</v>
      </c>
    </row>
    <row r="50" spans="2:13" ht="27.75" customHeight="1" x14ac:dyDescent="0.15">
      <c r="B50" s="1204" t="s">
        <v>34</v>
      </c>
      <c r="C50" s="1205"/>
      <c r="D50" s="91"/>
      <c r="E50" s="1210" t="s">
        <v>35</v>
      </c>
      <c r="F50" s="1210"/>
      <c r="G50" s="1210"/>
      <c r="H50" s="1211"/>
      <c r="I50" s="86">
        <v>5032</v>
      </c>
      <c r="J50" s="87">
        <v>5514</v>
      </c>
      <c r="K50" s="87">
        <v>6166</v>
      </c>
      <c r="L50" s="87">
        <v>6412</v>
      </c>
      <c r="M50" s="88">
        <v>6931</v>
      </c>
    </row>
    <row r="51" spans="2:13" ht="27.75" customHeight="1" x14ac:dyDescent="0.15">
      <c r="B51" s="1206"/>
      <c r="C51" s="1207"/>
      <c r="D51" s="85"/>
      <c r="E51" s="1210" t="s">
        <v>36</v>
      </c>
      <c r="F51" s="1210"/>
      <c r="G51" s="1210"/>
      <c r="H51" s="1211"/>
      <c r="I51" s="86">
        <v>392</v>
      </c>
      <c r="J51" s="87">
        <v>312</v>
      </c>
      <c r="K51" s="87">
        <v>285</v>
      </c>
      <c r="L51" s="87">
        <v>220</v>
      </c>
      <c r="M51" s="88">
        <v>174</v>
      </c>
    </row>
    <row r="52" spans="2:13" ht="27.75" customHeight="1" x14ac:dyDescent="0.15">
      <c r="B52" s="1208"/>
      <c r="C52" s="1209"/>
      <c r="D52" s="85"/>
      <c r="E52" s="1210" t="s">
        <v>37</v>
      </c>
      <c r="F52" s="1210"/>
      <c r="G52" s="1210"/>
      <c r="H52" s="1211"/>
      <c r="I52" s="86">
        <v>10804</v>
      </c>
      <c r="J52" s="87">
        <v>10516</v>
      </c>
      <c r="K52" s="87">
        <v>9954</v>
      </c>
      <c r="L52" s="87">
        <v>9663</v>
      </c>
      <c r="M52" s="88">
        <v>9234</v>
      </c>
    </row>
    <row r="53" spans="2:13" ht="27.75" customHeight="1" thickBot="1" x14ac:dyDescent="0.2">
      <c r="B53" s="1212" t="s">
        <v>38</v>
      </c>
      <c r="C53" s="1213"/>
      <c r="D53" s="92"/>
      <c r="E53" s="1214" t="s">
        <v>39</v>
      </c>
      <c r="F53" s="1214"/>
      <c r="G53" s="1214"/>
      <c r="H53" s="1215"/>
      <c r="I53" s="93">
        <v>2583</v>
      </c>
      <c r="J53" s="94">
        <v>1473</v>
      </c>
      <c r="K53" s="94">
        <v>449</v>
      </c>
      <c r="L53" s="94">
        <v>-283</v>
      </c>
      <c r="M53" s="95">
        <v>-1118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otEP/LGAeG7xfTvsLxEFMiJPPclCsMcqWD4KC2+gDb7ua4wlSIf7HG9p0MiC8LH+7Hf3AghnnLyLqtYOVNP7A==" saltValue="saVPjXSCss5lqA+LkGFb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42</v>
      </c>
      <c r="D55" s="1231"/>
      <c r="E55" s="1232"/>
      <c r="F55" s="107">
        <v>4203</v>
      </c>
      <c r="G55" s="107">
        <v>4578</v>
      </c>
      <c r="H55" s="108">
        <v>3896</v>
      </c>
    </row>
    <row r="56" spans="2:8" ht="52.5" customHeight="1" x14ac:dyDescent="0.15">
      <c r="B56" s="109"/>
      <c r="C56" s="1233" t="s">
        <v>43</v>
      </c>
      <c r="D56" s="1233"/>
      <c r="E56" s="1234"/>
      <c r="F56" s="110">
        <v>196</v>
      </c>
      <c r="G56" s="110">
        <v>196</v>
      </c>
      <c r="H56" s="111">
        <v>197</v>
      </c>
    </row>
    <row r="57" spans="2:8" ht="53.25" customHeight="1" x14ac:dyDescent="0.15">
      <c r="B57" s="109"/>
      <c r="C57" s="1235" t="s">
        <v>44</v>
      </c>
      <c r="D57" s="1235"/>
      <c r="E57" s="1236"/>
      <c r="F57" s="112">
        <v>2332</v>
      </c>
      <c r="G57" s="112">
        <v>2188</v>
      </c>
      <c r="H57" s="113">
        <v>2711</v>
      </c>
    </row>
    <row r="58" spans="2:8" ht="45.75" customHeight="1" x14ac:dyDescent="0.15">
      <c r="B58" s="114"/>
      <c r="C58" s="1223" t="s">
        <v>585</v>
      </c>
      <c r="D58" s="1224"/>
      <c r="E58" s="1225"/>
      <c r="F58" s="115" t="s">
        <v>587</v>
      </c>
      <c r="G58" s="115" t="s">
        <v>588</v>
      </c>
      <c r="H58" s="116">
        <v>700</v>
      </c>
    </row>
    <row r="59" spans="2:8" ht="45.75" customHeight="1" x14ac:dyDescent="0.15">
      <c r="B59" s="114"/>
      <c r="C59" s="1223" t="s">
        <v>586</v>
      </c>
      <c r="D59" s="1224"/>
      <c r="E59" s="1225"/>
      <c r="F59" s="115">
        <v>504</v>
      </c>
      <c r="G59" s="115">
        <v>501</v>
      </c>
      <c r="H59" s="116">
        <v>492</v>
      </c>
    </row>
    <row r="60" spans="2:8" ht="45.75" customHeight="1" x14ac:dyDescent="0.15">
      <c r="B60" s="114"/>
      <c r="C60" s="1223" t="s">
        <v>589</v>
      </c>
      <c r="D60" s="1224"/>
      <c r="E60" s="1225"/>
      <c r="F60" s="115">
        <v>450</v>
      </c>
      <c r="G60" s="115">
        <v>481</v>
      </c>
      <c r="H60" s="116">
        <v>401</v>
      </c>
    </row>
    <row r="61" spans="2:8" ht="45.75" customHeight="1" x14ac:dyDescent="0.15">
      <c r="B61" s="114"/>
      <c r="C61" s="1223" t="s">
        <v>590</v>
      </c>
      <c r="D61" s="1224"/>
      <c r="E61" s="1225"/>
      <c r="F61" s="115">
        <v>251</v>
      </c>
      <c r="G61" s="115">
        <v>352</v>
      </c>
      <c r="H61" s="116">
        <v>313</v>
      </c>
    </row>
    <row r="62" spans="2:8" ht="45.75" customHeight="1" thickBot="1" x14ac:dyDescent="0.2">
      <c r="B62" s="117"/>
      <c r="C62" s="1226" t="s">
        <v>591</v>
      </c>
      <c r="D62" s="1227"/>
      <c r="E62" s="1228"/>
      <c r="F62" s="118">
        <v>250</v>
      </c>
      <c r="G62" s="118">
        <v>249</v>
      </c>
      <c r="H62" s="119">
        <v>246</v>
      </c>
    </row>
    <row r="63" spans="2:8" ht="52.5" customHeight="1" thickBot="1" x14ac:dyDescent="0.2">
      <c r="B63" s="120"/>
      <c r="C63" s="1229" t="s">
        <v>45</v>
      </c>
      <c r="D63" s="1229"/>
      <c r="E63" s="1230"/>
      <c r="F63" s="121">
        <v>6731</v>
      </c>
      <c r="G63" s="121">
        <v>6962</v>
      </c>
      <c r="H63" s="122">
        <v>6803</v>
      </c>
    </row>
    <row r="64" spans="2:8" ht="15" customHeight="1" x14ac:dyDescent="0.15"/>
    <row r="65" ht="0" hidden="1" customHeight="1" x14ac:dyDescent="0.15"/>
    <row r="66" ht="0" hidden="1" customHeight="1" x14ac:dyDescent="0.15"/>
  </sheetData>
  <sheetProtection algorithmName="SHA-512" hashValue="Q2At+ECtL/OVWET0vwD8wBGrJr5U70zhR7e3sKRTbjXcmAEiratW0CiRHqI8rH6IXYFuEWmX4C5kEA2wPwIE2A==" saltValue="TRpaKGu2+AOSwPRllMbi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211616</v>
      </c>
      <c r="E3" s="141"/>
      <c r="F3" s="142">
        <v>174587</v>
      </c>
      <c r="G3" s="143"/>
      <c r="H3" s="144"/>
    </row>
    <row r="4" spans="1:8" x14ac:dyDescent="0.15">
      <c r="A4" s="145"/>
      <c r="B4" s="146"/>
      <c r="C4" s="147"/>
      <c r="D4" s="148">
        <v>65555</v>
      </c>
      <c r="E4" s="149"/>
      <c r="F4" s="150">
        <v>79695</v>
      </c>
      <c r="G4" s="151"/>
      <c r="H4" s="152"/>
    </row>
    <row r="5" spans="1:8" x14ac:dyDescent="0.15">
      <c r="A5" s="133" t="s">
        <v>541</v>
      </c>
      <c r="B5" s="138"/>
      <c r="C5" s="139"/>
      <c r="D5" s="140">
        <v>120713</v>
      </c>
      <c r="E5" s="141"/>
      <c r="F5" s="142">
        <v>175675</v>
      </c>
      <c r="G5" s="143"/>
      <c r="H5" s="144"/>
    </row>
    <row r="6" spans="1:8" x14ac:dyDescent="0.15">
      <c r="A6" s="145"/>
      <c r="B6" s="146"/>
      <c r="C6" s="147"/>
      <c r="D6" s="148">
        <v>64060</v>
      </c>
      <c r="E6" s="149"/>
      <c r="F6" s="150">
        <v>87698</v>
      </c>
      <c r="G6" s="151"/>
      <c r="H6" s="152"/>
    </row>
    <row r="7" spans="1:8" x14ac:dyDescent="0.15">
      <c r="A7" s="133" t="s">
        <v>542</v>
      </c>
      <c r="B7" s="138"/>
      <c r="C7" s="139"/>
      <c r="D7" s="140">
        <v>100466</v>
      </c>
      <c r="E7" s="141"/>
      <c r="F7" s="142">
        <v>162193</v>
      </c>
      <c r="G7" s="143"/>
      <c r="H7" s="144"/>
    </row>
    <row r="8" spans="1:8" x14ac:dyDescent="0.15">
      <c r="A8" s="145"/>
      <c r="B8" s="146"/>
      <c r="C8" s="147"/>
      <c r="D8" s="148">
        <v>60044</v>
      </c>
      <c r="E8" s="149"/>
      <c r="F8" s="150">
        <v>79985</v>
      </c>
      <c r="G8" s="151"/>
      <c r="H8" s="152"/>
    </row>
    <row r="9" spans="1:8" x14ac:dyDescent="0.15">
      <c r="A9" s="133" t="s">
        <v>543</v>
      </c>
      <c r="B9" s="138"/>
      <c r="C9" s="139"/>
      <c r="D9" s="140">
        <v>118261</v>
      </c>
      <c r="E9" s="141"/>
      <c r="F9" s="142">
        <v>168868</v>
      </c>
      <c r="G9" s="143"/>
      <c r="H9" s="144"/>
    </row>
    <row r="10" spans="1:8" x14ac:dyDescent="0.15">
      <c r="A10" s="145"/>
      <c r="B10" s="146"/>
      <c r="C10" s="147"/>
      <c r="D10" s="148">
        <v>74669</v>
      </c>
      <c r="E10" s="149"/>
      <c r="F10" s="150">
        <v>79360</v>
      </c>
      <c r="G10" s="151"/>
      <c r="H10" s="152"/>
    </row>
    <row r="11" spans="1:8" x14ac:dyDescent="0.15">
      <c r="A11" s="133" t="s">
        <v>544</v>
      </c>
      <c r="B11" s="138"/>
      <c r="C11" s="139"/>
      <c r="D11" s="140">
        <v>122063</v>
      </c>
      <c r="E11" s="141"/>
      <c r="F11" s="142">
        <v>202870</v>
      </c>
      <c r="G11" s="143"/>
      <c r="H11" s="144"/>
    </row>
    <row r="12" spans="1:8" x14ac:dyDescent="0.15">
      <c r="A12" s="145"/>
      <c r="B12" s="146"/>
      <c r="C12" s="153"/>
      <c r="D12" s="148">
        <v>27388</v>
      </c>
      <c r="E12" s="149"/>
      <c r="F12" s="150">
        <v>79735</v>
      </c>
      <c r="G12" s="151"/>
      <c r="H12" s="152"/>
    </row>
    <row r="13" spans="1:8" x14ac:dyDescent="0.15">
      <c r="A13" s="133"/>
      <c r="B13" s="138"/>
      <c r="C13" s="154"/>
      <c r="D13" s="155">
        <v>134624</v>
      </c>
      <c r="E13" s="156"/>
      <c r="F13" s="157">
        <v>176839</v>
      </c>
      <c r="G13" s="158"/>
      <c r="H13" s="144"/>
    </row>
    <row r="14" spans="1:8" x14ac:dyDescent="0.15">
      <c r="A14" s="145"/>
      <c r="B14" s="146"/>
      <c r="C14" s="147"/>
      <c r="D14" s="148">
        <v>58343</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7.98</v>
      </c>
      <c r="C19" s="159">
        <f>ROUND(VALUE(SUBSTITUTE(実質収支比率等に係る経年分析!G$48,"▲","-")),2)</f>
        <v>9.39</v>
      </c>
      <c r="D19" s="159">
        <f>ROUND(VALUE(SUBSTITUTE(実質収支比率等に係る経年分析!H$48,"▲","-")),2)</f>
        <v>6.73</v>
      </c>
      <c r="E19" s="159">
        <f>ROUND(VALUE(SUBSTITUTE(実質収支比率等に係る経年分析!I$48,"▲","-")),2)</f>
        <v>10.93</v>
      </c>
      <c r="F19" s="159">
        <f>ROUND(VALUE(SUBSTITUTE(実質収支比率等に係る経年分析!J$48,"▲","-")),2)</f>
        <v>9.09</v>
      </c>
    </row>
    <row r="20" spans="1:11" x14ac:dyDescent="0.15">
      <c r="A20" s="159" t="s">
        <v>49</v>
      </c>
      <c r="B20" s="159">
        <f>ROUND(VALUE(SUBSTITUTE(実質収支比率等に係る経年分析!F$47,"▲","-")),2)</f>
        <v>44.43</v>
      </c>
      <c r="C20" s="159">
        <f>ROUND(VALUE(SUBSTITUTE(実質収支比率等に係る経年分析!G$47,"▲","-")),2)</f>
        <v>55.12</v>
      </c>
      <c r="D20" s="159">
        <f>ROUND(VALUE(SUBSTITUTE(実質収支比率等に係る経年分析!H$47,"▲","-")),2)</f>
        <v>64.040000000000006</v>
      </c>
      <c r="E20" s="159">
        <f>ROUND(VALUE(SUBSTITUTE(実質収支比率等に係る経年分析!I$47,"▲","-")),2)</f>
        <v>75</v>
      </c>
      <c r="F20" s="159">
        <f>ROUND(VALUE(SUBSTITUTE(実質収支比率等に係る経年分析!J$47,"▲","-")),2)</f>
        <v>67.11</v>
      </c>
    </row>
    <row r="21" spans="1:11" x14ac:dyDescent="0.15">
      <c r="A21" s="159" t="s">
        <v>50</v>
      </c>
      <c r="B21" s="159">
        <f>IF(ISNUMBER(VALUE(SUBSTITUTE(実質収支比率等に係る経年分析!F$49,"▲","-"))),ROUND(VALUE(SUBSTITUTE(実質収支比率等に係る経年分析!F$49,"▲","-")),2),NA())</f>
        <v>5.13</v>
      </c>
      <c r="C21" s="159">
        <f>IF(ISNUMBER(VALUE(SUBSTITUTE(実質収支比率等に係る経年分析!G$49,"▲","-"))),ROUND(VALUE(SUBSTITUTE(実質収支比率等に係る経年分析!G$49,"▲","-")),2),NA())</f>
        <v>5.27</v>
      </c>
      <c r="D21" s="159">
        <f>IF(ISNUMBER(VALUE(SUBSTITUTE(実質収支比率等に係る経年分析!H$49,"▲","-"))),ROUND(VALUE(SUBSTITUTE(実質収支比率等に係る経年分析!H$49,"▲","-")),2),NA())</f>
        <v>0.81</v>
      </c>
      <c r="E21" s="159">
        <f>IF(ISNUMBER(VALUE(SUBSTITUTE(実質収支比率等に係る経年分析!I$49,"▲","-"))),ROUND(VALUE(SUBSTITUTE(実質収支比率等に係る経年分析!I$49,"▲","-")),2),NA())</f>
        <v>3.93</v>
      </c>
      <c r="F21" s="159">
        <f>IF(ISNUMBER(VALUE(SUBSTITUTE(実質収支比率等に係る経年分析!J$49,"▲","-"))),ROUND(VALUE(SUBSTITUTE(実質収支比率等に係る経年分析!J$49,"▲","-")),2),NA())</f>
        <v>-20.010000000000002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0.57999999999999996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0.28000000000000003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訪問看護事業特別会計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x14ac:dyDescent="0.15">
      <c r="A30" s="160" t="str">
        <f>IF(連結実質赤字比率に係る赤字・黒字の構成分析!C$40="",NA(),連結実質赤字比率に係る赤字・黒字の構成分析!C$40)</f>
        <v>国民健康保険診療所事業特別会計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0.28000000000000003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x14ac:dyDescent="0.15">
      <c r="A32" s="160" t="str">
        <f>IF(連結実質赤字比率に係る赤字・黒字の構成分析!C$38="",NA(),連結実質赤字比率に係る赤字・黒字の構成分析!C$38)</f>
        <v>簡易水道事業会計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0.72</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2.1800000000000002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2.94</v>
      </c>
    </row>
    <row r="34" spans="1:16" x14ac:dyDescent="0.15">
      <c r="A34" s="160" t="str">
        <f>IF(連結実質赤字比率に係る赤字・黒字の構成分析!C$36="",NA(),連結実質赤字比率に係る赤字・黒字の構成分析!C$36)</f>
        <v>老人保健施設事業会計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5.89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9.3000000000000007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9.06</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10.98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1332</v>
      </c>
      <c r="E42" s="161"/>
      <c r="F42" s="161"/>
      <c r="G42" s="161">
        <f>'実質公債費比率（分子）の構造'!L$52</f>
        <v>1276</v>
      </c>
      <c r="H42" s="161"/>
      <c r="I42" s="161"/>
      <c r="J42" s="161">
        <f>'実質公債費比率（分子）の構造'!M$52</f>
        <v>1245</v>
      </c>
      <c r="K42" s="161"/>
      <c r="L42" s="161"/>
      <c r="M42" s="161">
        <f>'実質公債費比率（分子）の構造'!N$52</f>
        <v>1136</v>
      </c>
      <c r="N42" s="161"/>
      <c r="O42" s="161"/>
      <c r="P42" s="161">
        <f>'実質公債費比率（分子）の構造'!O$52</f>
        <v>1150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18</v>
      </c>
      <c r="C44" s="161"/>
      <c r="D44" s="161"/>
      <c r="E44" s="161">
        <f>'実質公債費比率（分子）の構造'!L$50</f>
        <v>18</v>
      </c>
      <c r="F44" s="161"/>
      <c r="G44" s="161"/>
      <c r="H44" s="161">
        <f>'実質公債費比率（分子）の構造'!M$50</f>
        <v>18</v>
      </c>
      <c r="I44" s="161"/>
      <c r="J44" s="161"/>
      <c r="K44" s="161">
        <f>'実質公債費比率（分子）の構造'!N$50</f>
        <v>20</v>
      </c>
      <c r="L44" s="161"/>
      <c r="M44" s="161"/>
      <c r="N44" s="161">
        <f>'実質公債費比率（分子）の構造'!O$50</f>
        <v>17</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663</v>
      </c>
      <c r="C46" s="161"/>
      <c r="D46" s="161"/>
      <c r="E46" s="161">
        <f>'実質公債費比率（分子）の構造'!L$48</f>
        <v>650</v>
      </c>
      <c r="F46" s="161"/>
      <c r="G46" s="161"/>
      <c r="H46" s="161">
        <f>'実質公債費比率（分子）の構造'!M$48</f>
        <v>619</v>
      </c>
      <c r="I46" s="161"/>
      <c r="J46" s="161"/>
      <c r="K46" s="161">
        <f>'実質公債費比率（分子）の構造'!N$48</f>
        <v>591</v>
      </c>
      <c r="L46" s="161"/>
      <c r="M46" s="161"/>
      <c r="N46" s="161">
        <f>'実質公債費比率（分子）の構造'!O$48</f>
        <v>632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1343</v>
      </c>
      <c r="C49" s="161"/>
      <c r="D49" s="161"/>
      <c r="E49" s="161">
        <f>'実質公債費比率（分子）の構造'!L$45</f>
        <v>1258</v>
      </c>
      <c r="F49" s="161"/>
      <c r="G49" s="161"/>
      <c r="H49" s="161">
        <f>'実質公債費比率（分子）の構造'!M$45</f>
        <v>1170</v>
      </c>
      <c r="I49" s="161"/>
      <c r="J49" s="161"/>
      <c r="K49" s="161">
        <f>'実質公債費比率（分子）の構造'!N$45</f>
        <v>1050</v>
      </c>
      <c r="L49" s="161"/>
      <c r="M49" s="161"/>
      <c r="N49" s="161">
        <f>'実質公債費比率（分子）の構造'!O$45</f>
        <v>1087</v>
      </c>
      <c r="O49" s="161"/>
      <c r="P49" s="161"/>
    </row>
    <row r="50" spans="1:16" x14ac:dyDescent="0.15">
      <c r="A50" s="161" t="s">
        <v>65</v>
      </c>
      <c r="B50" s="161" t="e">
        <f>NA()</f>
        <v>#N/A</v>
      </c>
      <c r="C50" s="161">
        <f>IF(ISNUMBER('実質公債費比率（分子）の構造'!K$53),'実質公債費比率（分子）の構造'!K$53,NA())</f>
        <v>692</v>
      </c>
      <c r="D50" s="161" t="e">
        <f>NA()</f>
        <v>#N/A</v>
      </c>
      <c r="E50" s="161" t="e">
        <f>NA()</f>
        <v>#N/A</v>
      </c>
      <c r="F50" s="161">
        <f>IF(ISNUMBER('実質公債費比率（分子）の構造'!L$53),'実質公債費比率（分子）の構造'!L$53,NA())</f>
        <v>650</v>
      </c>
      <c r="G50" s="161" t="e">
        <f>NA()</f>
        <v>#N/A</v>
      </c>
      <c r="H50" s="161" t="e">
        <f>NA()</f>
        <v>#N/A</v>
      </c>
      <c r="I50" s="161">
        <f>IF(ISNUMBER('実質公債費比率（分子）の構造'!M$53),'実質公債費比率（分子）の構造'!M$53,NA())</f>
        <v>562</v>
      </c>
      <c r="J50" s="161" t="e">
        <f>NA()</f>
        <v>#N/A</v>
      </c>
      <c r="K50" s="161" t="e">
        <f>NA()</f>
        <v>#N/A</v>
      </c>
      <c r="L50" s="161">
        <f>IF(ISNUMBER('実質公債費比率（分子）の構造'!N$53),'実質公債費比率（分子）の構造'!N$53,NA())</f>
        <v>525</v>
      </c>
      <c r="M50" s="161" t="e">
        <f>NA()</f>
        <v>#N/A</v>
      </c>
      <c r="N50" s="161" t="e">
        <f>NA()</f>
        <v>#N/A</v>
      </c>
      <c r="O50" s="161">
        <f>IF(ISNUMBER('実質公債費比率（分子）の構造'!O$53),'実質公債費比率（分子）の構造'!O$53,NA())</f>
        <v>586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10804</v>
      </c>
      <c r="E56" s="160"/>
      <c r="F56" s="160"/>
      <c r="G56" s="160">
        <f>'将来負担比率（分子）の構造'!J$52</f>
        <v>10516</v>
      </c>
      <c r="H56" s="160"/>
      <c r="I56" s="160"/>
      <c r="J56" s="160">
        <f>'将来負担比率（分子）の構造'!K$52</f>
        <v>9954</v>
      </c>
      <c r="K56" s="160"/>
      <c r="L56" s="160"/>
      <c r="M56" s="160">
        <f>'将来負担比率（分子）の構造'!L$52</f>
        <v>9663</v>
      </c>
      <c r="N56" s="160"/>
      <c r="O56" s="160"/>
      <c r="P56" s="160">
        <f>'将来負担比率（分子）の構造'!M$52</f>
        <v>9234</v>
      </c>
    </row>
    <row r="57" spans="1:16" x14ac:dyDescent="0.15">
      <c r="A57" s="160" t="s">
        <v>36</v>
      </c>
      <c r="B57" s="160"/>
      <c r="C57" s="160"/>
      <c r="D57" s="160">
        <f>'将来負担比率（分子）の構造'!I$51</f>
        <v>392</v>
      </c>
      <c r="E57" s="160"/>
      <c r="F57" s="160"/>
      <c r="G57" s="160">
        <f>'将来負担比率（分子）の構造'!J$51</f>
        <v>312</v>
      </c>
      <c r="H57" s="160"/>
      <c r="I57" s="160"/>
      <c r="J57" s="160">
        <f>'将来負担比率（分子）の構造'!K$51</f>
        <v>285</v>
      </c>
      <c r="K57" s="160"/>
      <c r="L57" s="160"/>
      <c r="M57" s="160">
        <f>'将来負担比率（分子）の構造'!L$51</f>
        <v>220</v>
      </c>
      <c r="N57" s="160"/>
      <c r="O57" s="160"/>
      <c r="P57" s="160">
        <f>'将来負担比率（分子）の構造'!M$51</f>
        <v>174</v>
      </c>
    </row>
    <row r="58" spans="1:16" x14ac:dyDescent="0.15">
      <c r="A58" s="160" t="s">
        <v>35</v>
      </c>
      <c r="B58" s="160"/>
      <c r="C58" s="160"/>
      <c r="D58" s="160">
        <f>'将来負担比率（分子）の構造'!I$50</f>
        <v>5032</v>
      </c>
      <c r="E58" s="160"/>
      <c r="F58" s="160"/>
      <c r="G58" s="160">
        <f>'将来負担比率（分子）の構造'!J$50</f>
        <v>5514</v>
      </c>
      <c r="H58" s="160"/>
      <c r="I58" s="160"/>
      <c r="J58" s="160">
        <f>'将来負担比率（分子）の構造'!K$50</f>
        <v>6166</v>
      </c>
      <c r="K58" s="160"/>
      <c r="L58" s="160"/>
      <c r="M58" s="160">
        <f>'将来負担比率（分子）の構造'!L$50</f>
        <v>6412</v>
      </c>
      <c r="N58" s="160"/>
      <c r="O58" s="160"/>
      <c r="P58" s="160">
        <f>'将来負担比率（分子）の構造'!M$50</f>
        <v>6931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1573</v>
      </c>
      <c r="C62" s="160"/>
      <c r="D62" s="160"/>
      <c r="E62" s="160">
        <f>'将来負担比率（分子）の構造'!J$45</f>
        <v>1506</v>
      </c>
      <c r="F62" s="160"/>
      <c r="G62" s="160"/>
      <c r="H62" s="160">
        <f>'将来負担比率（分子）の構造'!K$45</f>
        <v>1362</v>
      </c>
      <c r="I62" s="160"/>
      <c r="J62" s="160"/>
      <c r="K62" s="160">
        <f>'将来負担比率（分子）の構造'!L$45</f>
        <v>1346</v>
      </c>
      <c r="L62" s="160"/>
      <c r="M62" s="160"/>
      <c r="N62" s="160">
        <f>'将来負担比率（分子）の構造'!M$45</f>
        <v>1365</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7139</v>
      </c>
      <c r="C64" s="160"/>
      <c r="D64" s="160"/>
      <c r="E64" s="160">
        <f>'将来負担比率（分子）の構造'!J$43</f>
        <v>6701</v>
      </c>
      <c r="F64" s="160"/>
      <c r="G64" s="160"/>
      <c r="H64" s="160">
        <f>'将来負担比率（分子）の構造'!K$43</f>
        <v>6243</v>
      </c>
      <c r="I64" s="160"/>
      <c r="J64" s="160"/>
      <c r="K64" s="160">
        <f>'将来負担比率（分子）の構造'!L$43</f>
        <v>5745</v>
      </c>
      <c r="L64" s="160"/>
      <c r="M64" s="160"/>
      <c r="N64" s="160">
        <f>'将来負担比率（分子）の構造'!M$43</f>
        <v>5175</v>
      </c>
      <c r="O64" s="160"/>
      <c r="P64" s="160"/>
    </row>
    <row r="65" spans="1:16" x14ac:dyDescent="0.15">
      <c r="A65" s="160" t="s">
        <v>26</v>
      </c>
      <c r="B65" s="160">
        <f>'将来負担比率（分子）の構造'!I$42</f>
        <v>183</v>
      </c>
      <c r="C65" s="160"/>
      <c r="D65" s="160"/>
      <c r="E65" s="160">
        <f>'将来負担比率（分子）の構造'!J$42</f>
        <v>164</v>
      </c>
      <c r="F65" s="160"/>
      <c r="G65" s="160"/>
      <c r="H65" s="160">
        <f>'将来負担比率（分子）の構造'!K$42</f>
        <v>147</v>
      </c>
      <c r="I65" s="160"/>
      <c r="J65" s="160"/>
      <c r="K65" s="160">
        <f>'将来負担比率（分子）の構造'!L$42</f>
        <v>126</v>
      </c>
      <c r="L65" s="160"/>
      <c r="M65" s="160"/>
      <c r="N65" s="160">
        <f>'将来負担比率（分子）の構造'!M$42</f>
        <v>110</v>
      </c>
      <c r="O65" s="160"/>
      <c r="P65" s="160"/>
    </row>
    <row r="66" spans="1:16" x14ac:dyDescent="0.15">
      <c r="A66" s="160" t="s">
        <v>25</v>
      </c>
      <c r="B66" s="160">
        <f>'将来負担比率（分子）の構造'!I$41</f>
        <v>9917</v>
      </c>
      <c r="C66" s="160"/>
      <c r="D66" s="160"/>
      <c r="E66" s="160">
        <f>'将来負担比率（分子）の構造'!J$41</f>
        <v>9443</v>
      </c>
      <c r="F66" s="160"/>
      <c r="G66" s="160"/>
      <c r="H66" s="160">
        <f>'将来負担比率（分子）の構造'!K$41</f>
        <v>9103</v>
      </c>
      <c r="I66" s="160"/>
      <c r="J66" s="160"/>
      <c r="K66" s="160">
        <f>'将来負担比率（分子）の構造'!L$41</f>
        <v>8795</v>
      </c>
      <c r="L66" s="160"/>
      <c r="M66" s="160"/>
      <c r="N66" s="160">
        <f>'将来負担比率（分子）の構造'!M$41</f>
        <v>8570</v>
      </c>
      <c r="O66" s="160"/>
      <c r="P66" s="160"/>
    </row>
    <row r="67" spans="1:16" x14ac:dyDescent="0.15">
      <c r="A67" s="160" t="s">
        <v>69</v>
      </c>
      <c r="B67" s="160" t="e">
        <f>NA()</f>
        <v>#N/A</v>
      </c>
      <c r="C67" s="160">
        <f>IF(ISNUMBER('将来負担比率（分子）の構造'!I$53), IF('将来負担比率（分子）の構造'!I$53 &lt; 0, 0, '将来負担比率（分子）の構造'!I$53), NA())</f>
        <v>2583</v>
      </c>
      <c r="D67" s="160" t="e">
        <f>NA()</f>
        <v>#N/A</v>
      </c>
      <c r="E67" s="160" t="e">
        <f>NA()</f>
        <v>#N/A</v>
      </c>
      <c r="F67" s="160">
        <f>IF(ISNUMBER('将来負担比率（分子）の構造'!J$53), IF('将来負担比率（分子）の構造'!J$53 &lt; 0, 0, '将来負担比率（分子）の構造'!J$53), NA())</f>
        <v>1473</v>
      </c>
      <c r="G67" s="160" t="e">
        <f>NA()</f>
        <v>#N/A</v>
      </c>
      <c r="H67" s="160" t="e">
        <f>NA()</f>
        <v>#N/A</v>
      </c>
      <c r="I67" s="160">
        <f>IF(ISNUMBER('将来負担比率（分子）の構造'!K$53), IF('将来負担比率（分子）の構造'!K$53 &lt; 0, 0, '将来負担比率（分子）の構造'!K$53), NA())</f>
        <v>449</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4203</v>
      </c>
      <c r="C72" s="164">
        <f>基金残高に係る経年分析!G55</f>
        <v>4578</v>
      </c>
      <c r="D72" s="164">
        <f>基金残高に係る経年分析!H55</f>
        <v>3896</v>
      </c>
    </row>
    <row r="73" spans="1:16" x14ac:dyDescent="0.15">
      <c r="A73" s="163" t="s">
        <v>72</v>
      </c>
      <c r="B73" s="164">
        <f>基金残高に係る経年分析!F56</f>
        <v>196</v>
      </c>
      <c r="C73" s="164">
        <f>基金残高に係る経年分析!G56</f>
        <v>196</v>
      </c>
      <c r="D73" s="164">
        <f>基金残高に係る経年分析!H56</f>
        <v>197</v>
      </c>
    </row>
    <row r="74" spans="1:16" x14ac:dyDescent="0.15">
      <c r="A74" s="163" t="s">
        <v>73</v>
      </c>
      <c r="B74" s="164">
        <f>基金残高に係る経年分析!F57</f>
        <v>2332</v>
      </c>
      <c r="C74" s="164">
        <f>基金残高に係る経年分析!G57</f>
        <v>2188</v>
      </c>
      <c r="D74" s="164">
        <f>基金残高に係る経年分析!H57</f>
        <v>2711</v>
      </c>
    </row>
  </sheetData>
  <sheetProtection algorithmName="SHA-512" hashValue="Ps+Z0dTw6WeteWwdn/P0WYn9EfUE125gpQEQIEAR7uGaex0VmmZ8bCBzA/klQ/Ox33H1bwU08GEI3Mlsxb/w0g==" saltValue="w2UMc3+6tLf6E00fzw6J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861422</v>
      </c>
      <c r="S5" s="669"/>
      <c r="T5" s="669"/>
      <c r="U5" s="669"/>
      <c r="V5" s="669"/>
      <c r="W5" s="669"/>
      <c r="X5" s="669"/>
      <c r="Y5" s="715"/>
      <c r="Z5" s="733">
        <v>8.1999999999999993</v>
      </c>
      <c r="AA5" s="733"/>
      <c r="AB5" s="733"/>
      <c r="AC5" s="733"/>
      <c r="AD5" s="734">
        <v>861422</v>
      </c>
      <c r="AE5" s="734"/>
      <c r="AF5" s="734"/>
      <c r="AG5" s="734"/>
      <c r="AH5" s="734"/>
      <c r="AI5" s="734"/>
      <c r="AJ5" s="734"/>
      <c r="AK5" s="734"/>
      <c r="AL5" s="716">
        <v>15.3</v>
      </c>
      <c r="AM5" s="685"/>
      <c r="AN5" s="685"/>
      <c r="AO5" s="717"/>
      <c r="AP5" s="702" t="s">
        <v>218</v>
      </c>
      <c r="AQ5" s="703"/>
      <c r="AR5" s="703"/>
      <c r="AS5" s="703"/>
      <c r="AT5" s="703"/>
      <c r="AU5" s="703"/>
      <c r="AV5" s="703"/>
      <c r="AW5" s="703"/>
      <c r="AX5" s="703"/>
      <c r="AY5" s="703"/>
      <c r="AZ5" s="703"/>
      <c r="BA5" s="703"/>
      <c r="BB5" s="703"/>
      <c r="BC5" s="703"/>
      <c r="BD5" s="703"/>
      <c r="BE5" s="703"/>
      <c r="BF5" s="704"/>
      <c r="BG5" s="603">
        <v>860541</v>
      </c>
      <c r="BH5" s="606"/>
      <c r="BI5" s="606"/>
      <c r="BJ5" s="606"/>
      <c r="BK5" s="606"/>
      <c r="BL5" s="606"/>
      <c r="BM5" s="606"/>
      <c r="BN5" s="607"/>
      <c r="BO5" s="665">
        <v>99.9</v>
      </c>
      <c r="BP5" s="665"/>
      <c r="BQ5" s="665"/>
      <c r="BR5" s="665"/>
      <c r="BS5" s="666" t="s">
        <v>219</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211</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x14ac:dyDescent="0.15">
      <c r="B6" s="600" t="s">
        <v>223</v>
      </c>
      <c r="C6" s="601"/>
      <c r="D6" s="601"/>
      <c r="E6" s="601"/>
      <c r="F6" s="601"/>
      <c r="G6" s="601"/>
      <c r="H6" s="601"/>
      <c r="I6" s="601"/>
      <c r="J6" s="601"/>
      <c r="K6" s="601"/>
      <c r="L6" s="601"/>
      <c r="M6" s="601"/>
      <c r="N6" s="601"/>
      <c r="O6" s="601"/>
      <c r="P6" s="601"/>
      <c r="Q6" s="602"/>
      <c r="R6" s="603">
        <v>80254</v>
      </c>
      <c r="S6" s="606"/>
      <c r="T6" s="606"/>
      <c r="U6" s="606"/>
      <c r="V6" s="606"/>
      <c r="W6" s="606"/>
      <c r="X6" s="606"/>
      <c r="Y6" s="607"/>
      <c r="Z6" s="665">
        <v>0.8</v>
      </c>
      <c r="AA6" s="665"/>
      <c r="AB6" s="665"/>
      <c r="AC6" s="665"/>
      <c r="AD6" s="666">
        <v>80254</v>
      </c>
      <c r="AE6" s="666"/>
      <c r="AF6" s="666"/>
      <c r="AG6" s="666"/>
      <c r="AH6" s="666"/>
      <c r="AI6" s="666"/>
      <c r="AJ6" s="666"/>
      <c r="AK6" s="666"/>
      <c r="AL6" s="608">
        <v>1.4</v>
      </c>
      <c r="AM6" s="609"/>
      <c r="AN6" s="609"/>
      <c r="AO6" s="667"/>
      <c r="AP6" s="600" t="s">
        <v>224</v>
      </c>
      <c r="AQ6" s="601"/>
      <c r="AR6" s="601"/>
      <c r="AS6" s="601"/>
      <c r="AT6" s="601"/>
      <c r="AU6" s="601"/>
      <c r="AV6" s="601"/>
      <c r="AW6" s="601"/>
      <c r="AX6" s="601"/>
      <c r="AY6" s="601"/>
      <c r="AZ6" s="601"/>
      <c r="BA6" s="601"/>
      <c r="BB6" s="601"/>
      <c r="BC6" s="601"/>
      <c r="BD6" s="601"/>
      <c r="BE6" s="601"/>
      <c r="BF6" s="602"/>
      <c r="BG6" s="603">
        <v>860541</v>
      </c>
      <c r="BH6" s="606"/>
      <c r="BI6" s="606"/>
      <c r="BJ6" s="606"/>
      <c r="BK6" s="606"/>
      <c r="BL6" s="606"/>
      <c r="BM6" s="606"/>
      <c r="BN6" s="607"/>
      <c r="BO6" s="665">
        <v>99.9</v>
      </c>
      <c r="BP6" s="665"/>
      <c r="BQ6" s="665"/>
      <c r="BR6" s="665"/>
      <c r="BS6" s="666" t="s">
        <v>138</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74912</v>
      </c>
      <c r="CS6" s="606"/>
      <c r="CT6" s="606"/>
      <c r="CU6" s="606"/>
      <c r="CV6" s="606"/>
      <c r="CW6" s="606"/>
      <c r="CX6" s="606"/>
      <c r="CY6" s="607"/>
      <c r="CZ6" s="716">
        <v>0.8</v>
      </c>
      <c r="DA6" s="685"/>
      <c r="DB6" s="685"/>
      <c r="DC6" s="719"/>
      <c r="DD6" s="611" t="s">
        <v>219</v>
      </c>
      <c r="DE6" s="606"/>
      <c r="DF6" s="606"/>
      <c r="DG6" s="606"/>
      <c r="DH6" s="606"/>
      <c r="DI6" s="606"/>
      <c r="DJ6" s="606"/>
      <c r="DK6" s="606"/>
      <c r="DL6" s="606"/>
      <c r="DM6" s="606"/>
      <c r="DN6" s="606"/>
      <c r="DO6" s="606"/>
      <c r="DP6" s="607"/>
      <c r="DQ6" s="611">
        <v>74862</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1629</v>
      </c>
      <c r="S7" s="606"/>
      <c r="T7" s="606"/>
      <c r="U7" s="606"/>
      <c r="V7" s="606"/>
      <c r="W7" s="606"/>
      <c r="X7" s="606"/>
      <c r="Y7" s="607"/>
      <c r="Z7" s="665">
        <v>0</v>
      </c>
      <c r="AA7" s="665"/>
      <c r="AB7" s="665"/>
      <c r="AC7" s="665"/>
      <c r="AD7" s="666">
        <v>1629</v>
      </c>
      <c r="AE7" s="666"/>
      <c r="AF7" s="666"/>
      <c r="AG7" s="666"/>
      <c r="AH7" s="666"/>
      <c r="AI7" s="666"/>
      <c r="AJ7" s="666"/>
      <c r="AK7" s="666"/>
      <c r="AL7" s="608">
        <v>0</v>
      </c>
      <c r="AM7" s="609"/>
      <c r="AN7" s="609"/>
      <c r="AO7" s="667"/>
      <c r="AP7" s="600" t="s">
        <v>227</v>
      </c>
      <c r="AQ7" s="601"/>
      <c r="AR7" s="601"/>
      <c r="AS7" s="601"/>
      <c r="AT7" s="601"/>
      <c r="AU7" s="601"/>
      <c r="AV7" s="601"/>
      <c r="AW7" s="601"/>
      <c r="AX7" s="601"/>
      <c r="AY7" s="601"/>
      <c r="AZ7" s="601"/>
      <c r="BA7" s="601"/>
      <c r="BB7" s="601"/>
      <c r="BC7" s="601"/>
      <c r="BD7" s="601"/>
      <c r="BE7" s="601"/>
      <c r="BF7" s="602"/>
      <c r="BG7" s="603">
        <v>264107</v>
      </c>
      <c r="BH7" s="606"/>
      <c r="BI7" s="606"/>
      <c r="BJ7" s="606"/>
      <c r="BK7" s="606"/>
      <c r="BL7" s="606"/>
      <c r="BM7" s="606"/>
      <c r="BN7" s="607"/>
      <c r="BO7" s="665">
        <v>30.7</v>
      </c>
      <c r="BP7" s="665"/>
      <c r="BQ7" s="665"/>
      <c r="BR7" s="665"/>
      <c r="BS7" s="666" t="s">
        <v>171</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1889343</v>
      </c>
      <c r="CS7" s="606"/>
      <c r="CT7" s="606"/>
      <c r="CU7" s="606"/>
      <c r="CV7" s="606"/>
      <c r="CW7" s="606"/>
      <c r="CX7" s="606"/>
      <c r="CY7" s="607"/>
      <c r="CZ7" s="665">
        <v>19.5</v>
      </c>
      <c r="DA7" s="665"/>
      <c r="DB7" s="665"/>
      <c r="DC7" s="665"/>
      <c r="DD7" s="611">
        <v>77665</v>
      </c>
      <c r="DE7" s="606"/>
      <c r="DF7" s="606"/>
      <c r="DG7" s="606"/>
      <c r="DH7" s="606"/>
      <c r="DI7" s="606"/>
      <c r="DJ7" s="606"/>
      <c r="DK7" s="606"/>
      <c r="DL7" s="606"/>
      <c r="DM7" s="606"/>
      <c r="DN7" s="606"/>
      <c r="DO7" s="606"/>
      <c r="DP7" s="607"/>
      <c r="DQ7" s="611">
        <v>1666227</v>
      </c>
      <c r="DR7" s="606"/>
      <c r="DS7" s="606"/>
      <c r="DT7" s="606"/>
      <c r="DU7" s="606"/>
      <c r="DV7" s="606"/>
      <c r="DW7" s="606"/>
      <c r="DX7" s="606"/>
      <c r="DY7" s="606"/>
      <c r="DZ7" s="606"/>
      <c r="EA7" s="606"/>
      <c r="EB7" s="606"/>
      <c r="EC7" s="646"/>
    </row>
    <row r="8" spans="2:143" ht="11.25" customHeight="1" x14ac:dyDescent="0.15">
      <c r="B8" s="600" t="s">
        <v>229</v>
      </c>
      <c r="C8" s="601"/>
      <c r="D8" s="601"/>
      <c r="E8" s="601"/>
      <c r="F8" s="601"/>
      <c r="G8" s="601"/>
      <c r="H8" s="601"/>
      <c r="I8" s="601"/>
      <c r="J8" s="601"/>
      <c r="K8" s="601"/>
      <c r="L8" s="601"/>
      <c r="M8" s="601"/>
      <c r="N8" s="601"/>
      <c r="O8" s="601"/>
      <c r="P8" s="601"/>
      <c r="Q8" s="602"/>
      <c r="R8" s="603">
        <v>3193</v>
      </c>
      <c r="S8" s="606"/>
      <c r="T8" s="606"/>
      <c r="U8" s="606"/>
      <c r="V8" s="606"/>
      <c r="W8" s="606"/>
      <c r="X8" s="606"/>
      <c r="Y8" s="607"/>
      <c r="Z8" s="665">
        <v>0</v>
      </c>
      <c r="AA8" s="665"/>
      <c r="AB8" s="665"/>
      <c r="AC8" s="665"/>
      <c r="AD8" s="666">
        <v>3193</v>
      </c>
      <c r="AE8" s="666"/>
      <c r="AF8" s="666"/>
      <c r="AG8" s="666"/>
      <c r="AH8" s="666"/>
      <c r="AI8" s="666"/>
      <c r="AJ8" s="666"/>
      <c r="AK8" s="666"/>
      <c r="AL8" s="608">
        <v>0.1</v>
      </c>
      <c r="AM8" s="609"/>
      <c r="AN8" s="609"/>
      <c r="AO8" s="667"/>
      <c r="AP8" s="600" t="s">
        <v>230</v>
      </c>
      <c r="AQ8" s="601"/>
      <c r="AR8" s="601"/>
      <c r="AS8" s="601"/>
      <c r="AT8" s="601"/>
      <c r="AU8" s="601"/>
      <c r="AV8" s="601"/>
      <c r="AW8" s="601"/>
      <c r="AX8" s="601"/>
      <c r="AY8" s="601"/>
      <c r="AZ8" s="601"/>
      <c r="BA8" s="601"/>
      <c r="BB8" s="601"/>
      <c r="BC8" s="601"/>
      <c r="BD8" s="601"/>
      <c r="BE8" s="601"/>
      <c r="BF8" s="602"/>
      <c r="BG8" s="603">
        <v>11105</v>
      </c>
      <c r="BH8" s="606"/>
      <c r="BI8" s="606"/>
      <c r="BJ8" s="606"/>
      <c r="BK8" s="606"/>
      <c r="BL8" s="606"/>
      <c r="BM8" s="606"/>
      <c r="BN8" s="607"/>
      <c r="BO8" s="665">
        <v>1.3</v>
      </c>
      <c r="BP8" s="665"/>
      <c r="BQ8" s="665"/>
      <c r="BR8" s="665"/>
      <c r="BS8" s="611" t="s">
        <v>171</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1804378</v>
      </c>
      <c r="CS8" s="606"/>
      <c r="CT8" s="606"/>
      <c r="CU8" s="606"/>
      <c r="CV8" s="606"/>
      <c r="CW8" s="606"/>
      <c r="CX8" s="606"/>
      <c r="CY8" s="607"/>
      <c r="CZ8" s="665">
        <v>18.600000000000001</v>
      </c>
      <c r="DA8" s="665"/>
      <c r="DB8" s="665"/>
      <c r="DC8" s="665"/>
      <c r="DD8" s="611">
        <v>7104</v>
      </c>
      <c r="DE8" s="606"/>
      <c r="DF8" s="606"/>
      <c r="DG8" s="606"/>
      <c r="DH8" s="606"/>
      <c r="DI8" s="606"/>
      <c r="DJ8" s="606"/>
      <c r="DK8" s="606"/>
      <c r="DL8" s="606"/>
      <c r="DM8" s="606"/>
      <c r="DN8" s="606"/>
      <c r="DO8" s="606"/>
      <c r="DP8" s="607"/>
      <c r="DQ8" s="611">
        <v>1147703</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3511</v>
      </c>
      <c r="S9" s="606"/>
      <c r="T9" s="606"/>
      <c r="U9" s="606"/>
      <c r="V9" s="606"/>
      <c r="W9" s="606"/>
      <c r="X9" s="606"/>
      <c r="Y9" s="607"/>
      <c r="Z9" s="665">
        <v>0</v>
      </c>
      <c r="AA9" s="665"/>
      <c r="AB9" s="665"/>
      <c r="AC9" s="665"/>
      <c r="AD9" s="666">
        <v>3511</v>
      </c>
      <c r="AE9" s="666"/>
      <c r="AF9" s="666"/>
      <c r="AG9" s="666"/>
      <c r="AH9" s="666"/>
      <c r="AI9" s="666"/>
      <c r="AJ9" s="666"/>
      <c r="AK9" s="666"/>
      <c r="AL9" s="608">
        <v>0.1</v>
      </c>
      <c r="AM9" s="609"/>
      <c r="AN9" s="609"/>
      <c r="AO9" s="667"/>
      <c r="AP9" s="600" t="s">
        <v>233</v>
      </c>
      <c r="AQ9" s="601"/>
      <c r="AR9" s="601"/>
      <c r="AS9" s="601"/>
      <c r="AT9" s="601"/>
      <c r="AU9" s="601"/>
      <c r="AV9" s="601"/>
      <c r="AW9" s="601"/>
      <c r="AX9" s="601"/>
      <c r="AY9" s="601"/>
      <c r="AZ9" s="601"/>
      <c r="BA9" s="601"/>
      <c r="BB9" s="601"/>
      <c r="BC9" s="601"/>
      <c r="BD9" s="601"/>
      <c r="BE9" s="601"/>
      <c r="BF9" s="602"/>
      <c r="BG9" s="603">
        <v>218620</v>
      </c>
      <c r="BH9" s="606"/>
      <c r="BI9" s="606"/>
      <c r="BJ9" s="606"/>
      <c r="BK9" s="606"/>
      <c r="BL9" s="606"/>
      <c r="BM9" s="606"/>
      <c r="BN9" s="607"/>
      <c r="BO9" s="665">
        <v>25.4</v>
      </c>
      <c r="BP9" s="665"/>
      <c r="BQ9" s="665"/>
      <c r="BR9" s="665"/>
      <c r="BS9" s="611" t="s">
        <v>171</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954974</v>
      </c>
      <c r="CS9" s="606"/>
      <c r="CT9" s="606"/>
      <c r="CU9" s="606"/>
      <c r="CV9" s="606"/>
      <c r="CW9" s="606"/>
      <c r="CX9" s="606"/>
      <c r="CY9" s="607"/>
      <c r="CZ9" s="665">
        <v>9.9</v>
      </c>
      <c r="DA9" s="665"/>
      <c r="DB9" s="665"/>
      <c r="DC9" s="665"/>
      <c r="DD9" s="611" t="s">
        <v>219</v>
      </c>
      <c r="DE9" s="606"/>
      <c r="DF9" s="606"/>
      <c r="DG9" s="606"/>
      <c r="DH9" s="606"/>
      <c r="DI9" s="606"/>
      <c r="DJ9" s="606"/>
      <c r="DK9" s="606"/>
      <c r="DL9" s="606"/>
      <c r="DM9" s="606"/>
      <c r="DN9" s="606"/>
      <c r="DO9" s="606"/>
      <c r="DP9" s="607"/>
      <c r="DQ9" s="611">
        <v>884478</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219</v>
      </c>
      <c r="S10" s="606"/>
      <c r="T10" s="606"/>
      <c r="U10" s="606"/>
      <c r="V10" s="606"/>
      <c r="W10" s="606"/>
      <c r="X10" s="606"/>
      <c r="Y10" s="607"/>
      <c r="Z10" s="665" t="s">
        <v>138</v>
      </c>
      <c r="AA10" s="665"/>
      <c r="AB10" s="665"/>
      <c r="AC10" s="665"/>
      <c r="AD10" s="666" t="s">
        <v>138</v>
      </c>
      <c r="AE10" s="666"/>
      <c r="AF10" s="666"/>
      <c r="AG10" s="666"/>
      <c r="AH10" s="666"/>
      <c r="AI10" s="666"/>
      <c r="AJ10" s="666"/>
      <c r="AK10" s="666"/>
      <c r="AL10" s="608" t="s">
        <v>138</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22522</v>
      </c>
      <c r="BH10" s="606"/>
      <c r="BI10" s="606"/>
      <c r="BJ10" s="606"/>
      <c r="BK10" s="606"/>
      <c r="BL10" s="606"/>
      <c r="BM10" s="606"/>
      <c r="BN10" s="607"/>
      <c r="BO10" s="665">
        <v>2.6</v>
      </c>
      <c r="BP10" s="665"/>
      <c r="BQ10" s="665"/>
      <c r="BR10" s="665"/>
      <c r="BS10" s="611" t="s">
        <v>219</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t="s">
        <v>171</v>
      </c>
      <c r="CS10" s="606"/>
      <c r="CT10" s="606"/>
      <c r="CU10" s="606"/>
      <c r="CV10" s="606"/>
      <c r="CW10" s="606"/>
      <c r="CX10" s="606"/>
      <c r="CY10" s="607"/>
      <c r="CZ10" s="665" t="s">
        <v>138</v>
      </c>
      <c r="DA10" s="665"/>
      <c r="DB10" s="665"/>
      <c r="DC10" s="665"/>
      <c r="DD10" s="611" t="s">
        <v>219</v>
      </c>
      <c r="DE10" s="606"/>
      <c r="DF10" s="606"/>
      <c r="DG10" s="606"/>
      <c r="DH10" s="606"/>
      <c r="DI10" s="606"/>
      <c r="DJ10" s="606"/>
      <c r="DK10" s="606"/>
      <c r="DL10" s="606"/>
      <c r="DM10" s="606"/>
      <c r="DN10" s="606"/>
      <c r="DO10" s="606"/>
      <c r="DP10" s="607"/>
      <c r="DQ10" s="611" t="s">
        <v>219</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138</v>
      </c>
      <c r="S11" s="606"/>
      <c r="T11" s="606"/>
      <c r="U11" s="606"/>
      <c r="V11" s="606"/>
      <c r="W11" s="606"/>
      <c r="X11" s="606"/>
      <c r="Y11" s="607"/>
      <c r="Z11" s="665" t="s">
        <v>138</v>
      </c>
      <c r="AA11" s="665"/>
      <c r="AB11" s="665"/>
      <c r="AC11" s="665"/>
      <c r="AD11" s="666" t="s">
        <v>138</v>
      </c>
      <c r="AE11" s="666"/>
      <c r="AF11" s="666"/>
      <c r="AG11" s="666"/>
      <c r="AH11" s="666"/>
      <c r="AI11" s="666"/>
      <c r="AJ11" s="666"/>
      <c r="AK11" s="666"/>
      <c r="AL11" s="608" t="s">
        <v>171</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11860</v>
      </c>
      <c r="BH11" s="606"/>
      <c r="BI11" s="606"/>
      <c r="BJ11" s="606"/>
      <c r="BK11" s="606"/>
      <c r="BL11" s="606"/>
      <c r="BM11" s="606"/>
      <c r="BN11" s="607"/>
      <c r="BO11" s="665">
        <v>1.4</v>
      </c>
      <c r="BP11" s="665"/>
      <c r="BQ11" s="665"/>
      <c r="BR11" s="665"/>
      <c r="BS11" s="611" t="s">
        <v>219</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1166975</v>
      </c>
      <c r="CS11" s="606"/>
      <c r="CT11" s="606"/>
      <c r="CU11" s="606"/>
      <c r="CV11" s="606"/>
      <c r="CW11" s="606"/>
      <c r="CX11" s="606"/>
      <c r="CY11" s="607"/>
      <c r="CZ11" s="665">
        <v>12.1</v>
      </c>
      <c r="DA11" s="665"/>
      <c r="DB11" s="665"/>
      <c r="DC11" s="665"/>
      <c r="DD11" s="611">
        <v>278866</v>
      </c>
      <c r="DE11" s="606"/>
      <c r="DF11" s="606"/>
      <c r="DG11" s="606"/>
      <c r="DH11" s="606"/>
      <c r="DI11" s="606"/>
      <c r="DJ11" s="606"/>
      <c r="DK11" s="606"/>
      <c r="DL11" s="606"/>
      <c r="DM11" s="606"/>
      <c r="DN11" s="606"/>
      <c r="DO11" s="606"/>
      <c r="DP11" s="607"/>
      <c r="DQ11" s="611">
        <v>481770</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146811</v>
      </c>
      <c r="S12" s="606"/>
      <c r="T12" s="606"/>
      <c r="U12" s="606"/>
      <c r="V12" s="606"/>
      <c r="W12" s="606"/>
      <c r="X12" s="606"/>
      <c r="Y12" s="607"/>
      <c r="Z12" s="665">
        <v>1.4</v>
      </c>
      <c r="AA12" s="665"/>
      <c r="AB12" s="665"/>
      <c r="AC12" s="665"/>
      <c r="AD12" s="666">
        <v>146811</v>
      </c>
      <c r="AE12" s="666"/>
      <c r="AF12" s="666"/>
      <c r="AG12" s="666"/>
      <c r="AH12" s="666"/>
      <c r="AI12" s="666"/>
      <c r="AJ12" s="666"/>
      <c r="AK12" s="666"/>
      <c r="AL12" s="608">
        <v>2.6</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521493</v>
      </c>
      <c r="BH12" s="606"/>
      <c r="BI12" s="606"/>
      <c r="BJ12" s="606"/>
      <c r="BK12" s="606"/>
      <c r="BL12" s="606"/>
      <c r="BM12" s="606"/>
      <c r="BN12" s="607"/>
      <c r="BO12" s="665">
        <v>60.5</v>
      </c>
      <c r="BP12" s="665"/>
      <c r="BQ12" s="665"/>
      <c r="BR12" s="665"/>
      <c r="BS12" s="611" t="s">
        <v>171</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163028</v>
      </c>
      <c r="CS12" s="606"/>
      <c r="CT12" s="606"/>
      <c r="CU12" s="606"/>
      <c r="CV12" s="606"/>
      <c r="CW12" s="606"/>
      <c r="CX12" s="606"/>
      <c r="CY12" s="607"/>
      <c r="CZ12" s="665">
        <v>1.7</v>
      </c>
      <c r="DA12" s="665"/>
      <c r="DB12" s="665"/>
      <c r="DC12" s="665"/>
      <c r="DD12" s="611">
        <v>6529</v>
      </c>
      <c r="DE12" s="606"/>
      <c r="DF12" s="606"/>
      <c r="DG12" s="606"/>
      <c r="DH12" s="606"/>
      <c r="DI12" s="606"/>
      <c r="DJ12" s="606"/>
      <c r="DK12" s="606"/>
      <c r="DL12" s="606"/>
      <c r="DM12" s="606"/>
      <c r="DN12" s="606"/>
      <c r="DO12" s="606"/>
      <c r="DP12" s="607"/>
      <c r="DQ12" s="611">
        <v>132912</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v>17005</v>
      </c>
      <c r="S13" s="606"/>
      <c r="T13" s="606"/>
      <c r="U13" s="606"/>
      <c r="V13" s="606"/>
      <c r="W13" s="606"/>
      <c r="X13" s="606"/>
      <c r="Y13" s="607"/>
      <c r="Z13" s="665">
        <v>0.2</v>
      </c>
      <c r="AA13" s="665"/>
      <c r="AB13" s="665"/>
      <c r="AC13" s="665"/>
      <c r="AD13" s="666">
        <v>17005</v>
      </c>
      <c r="AE13" s="666"/>
      <c r="AF13" s="666"/>
      <c r="AG13" s="666"/>
      <c r="AH13" s="666"/>
      <c r="AI13" s="666"/>
      <c r="AJ13" s="666"/>
      <c r="AK13" s="666"/>
      <c r="AL13" s="608">
        <v>0.3</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497103</v>
      </c>
      <c r="BH13" s="606"/>
      <c r="BI13" s="606"/>
      <c r="BJ13" s="606"/>
      <c r="BK13" s="606"/>
      <c r="BL13" s="606"/>
      <c r="BM13" s="606"/>
      <c r="BN13" s="607"/>
      <c r="BO13" s="665">
        <v>57.7</v>
      </c>
      <c r="BP13" s="665"/>
      <c r="BQ13" s="665"/>
      <c r="BR13" s="665"/>
      <c r="BS13" s="611" t="s">
        <v>138</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686303</v>
      </c>
      <c r="CS13" s="606"/>
      <c r="CT13" s="606"/>
      <c r="CU13" s="606"/>
      <c r="CV13" s="606"/>
      <c r="CW13" s="606"/>
      <c r="CX13" s="606"/>
      <c r="CY13" s="607"/>
      <c r="CZ13" s="665">
        <v>7.1</v>
      </c>
      <c r="DA13" s="665"/>
      <c r="DB13" s="665"/>
      <c r="DC13" s="665"/>
      <c r="DD13" s="611">
        <v>283769</v>
      </c>
      <c r="DE13" s="606"/>
      <c r="DF13" s="606"/>
      <c r="DG13" s="606"/>
      <c r="DH13" s="606"/>
      <c r="DI13" s="606"/>
      <c r="DJ13" s="606"/>
      <c r="DK13" s="606"/>
      <c r="DL13" s="606"/>
      <c r="DM13" s="606"/>
      <c r="DN13" s="606"/>
      <c r="DO13" s="606"/>
      <c r="DP13" s="607"/>
      <c r="DQ13" s="611">
        <v>386673</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171</v>
      </c>
      <c r="S14" s="606"/>
      <c r="T14" s="606"/>
      <c r="U14" s="606"/>
      <c r="V14" s="606"/>
      <c r="W14" s="606"/>
      <c r="X14" s="606"/>
      <c r="Y14" s="607"/>
      <c r="Z14" s="665" t="s">
        <v>138</v>
      </c>
      <c r="AA14" s="665"/>
      <c r="AB14" s="665"/>
      <c r="AC14" s="665"/>
      <c r="AD14" s="666" t="s">
        <v>171</v>
      </c>
      <c r="AE14" s="666"/>
      <c r="AF14" s="666"/>
      <c r="AG14" s="666"/>
      <c r="AH14" s="666"/>
      <c r="AI14" s="666"/>
      <c r="AJ14" s="666"/>
      <c r="AK14" s="666"/>
      <c r="AL14" s="608" t="s">
        <v>171</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33233</v>
      </c>
      <c r="BH14" s="606"/>
      <c r="BI14" s="606"/>
      <c r="BJ14" s="606"/>
      <c r="BK14" s="606"/>
      <c r="BL14" s="606"/>
      <c r="BM14" s="606"/>
      <c r="BN14" s="607"/>
      <c r="BO14" s="665">
        <v>3.9</v>
      </c>
      <c r="BP14" s="665"/>
      <c r="BQ14" s="665"/>
      <c r="BR14" s="665"/>
      <c r="BS14" s="611" t="s">
        <v>138</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428279</v>
      </c>
      <c r="CS14" s="606"/>
      <c r="CT14" s="606"/>
      <c r="CU14" s="606"/>
      <c r="CV14" s="606"/>
      <c r="CW14" s="606"/>
      <c r="CX14" s="606"/>
      <c r="CY14" s="607"/>
      <c r="CZ14" s="665">
        <v>4.4000000000000004</v>
      </c>
      <c r="DA14" s="665"/>
      <c r="DB14" s="665"/>
      <c r="DC14" s="665"/>
      <c r="DD14" s="611">
        <v>16213</v>
      </c>
      <c r="DE14" s="606"/>
      <c r="DF14" s="606"/>
      <c r="DG14" s="606"/>
      <c r="DH14" s="606"/>
      <c r="DI14" s="606"/>
      <c r="DJ14" s="606"/>
      <c r="DK14" s="606"/>
      <c r="DL14" s="606"/>
      <c r="DM14" s="606"/>
      <c r="DN14" s="606"/>
      <c r="DO14" s="606"/>
      <c r="DP14" s="607"/>
      <c r="DQ14" s="611">
        <v>405275</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19934</v>
      </c>
      <c r="S15" s="606"/>
      <c r="T15" s="606"/>
      <c r="U15" s="606"/>
      <c r="V15" s="606"/>
      <c r="W15" s="606"/>
      <c r="X15" s="606"/>
      <c r="Y15" s="607"/>
      <c r="Z15" s="665">
        <v>0.2</v>
      </c>
      <c r="AA15" s="665"/>
      <c r="AB15" s="665"/>
      <c r="AC15" s="665"/>
      <c r="AD15" s="666">
        <v>19934</v>
      </c>
      <c r="AE15" s="666"/>
      <c r="AF15" s="666"/>
      <c r="AG15" s="666"/>
      <c r="AH15" s="666"/>
      <c r="AI15" s="666"/>
      <c r="AJ15" s="666"/>
      <c r="AK15" s="666"/>
      <c r="AL15" s="608">
        <v>0.4</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41708</v>
      </c>
      <c r="BH15" s="606"/>
      <c r="BI15" s="606"/>
      <c r="BJ15" s="606"/>
      <c r="BK15" s="606"/>
      <c r="BL15" s="606"/>
      <c r="BM15" s="606"/>
      <c r="BN15" s="607"/>
      <c r="BO15" s="665">
        <v>4.8</v>
      </c>
      <c r="BP15" s="665"/>
      <c r="BQ15" s="665"/>
      <c r="BR15" s="665"/>
      <c r="BS15" s="611" t="s">
        <v>138</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1268782</v>
      </c>
      <c r="CS15" s="606"/>
      <c r="CT15" s="606"/>
      <c r="CU15" s="606"/>
      <c r="CV15" s="606"/>
      <c r="CW15" s="606"/>
      <c r="CX15" s="606"/>
      <c r="CY15" s="607"/>
      <c r="CZ15" s="665">
        <v>13.1</v>
      </c>
      <c r="DA15" s="665"/>
      <c r="DB15" s="665"/>
      <c r="DC15" s="665"/>
      <c r="DD15" s="611">
        <v>371908</v>
      </c>
      <c r="DE15" s="606"/>
      <c r="DF15" s="606"/>
      <c r="DG15" s="606"/>
      <c r="DH15" s="606"/>
      <c r="DI15" s="606"/>
      <c r="DJ15" s="606"/>
      <c r="DK15" s="606"/>
      <c r="DL15" s="606"/>
      <c r="DM15" s="606"/>
      <c r="DN15" s="606"/>
      <c r="DO15" s="606"/>
      <c r="DP15" s="607"/>
      <c r="DQ15" s="611">
        <v>750127</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171</v>
      </c>
      <c r="S16" s="606"/>
      <c r="T16" s="606"/>
      <c r="U16" s="606"/>
      <c r="V16" s="606"/>
      <c r="W16" s="606"/>
      <c r="X16" s="606"/>
      <c r="Y16" s="607"/>
      <c r="Z16" s="665" t="s">
        <v>138</v>
      </c>
      <c r="AA16" s="665"/>
      <c r="AB16" s="665"/>
      <c r="AC16" s="665"/>
      <c r="AD16" s="666" t="s">
        <v>138</v>
      </c>
      <c r="AE16" s="666"/>
      <c r="AF16" s="666"/>
      <c r="AG16" s="666"/>
      <c r="AH16" s="666"/>
      <c r="AI16" s="666"/>
      <c r="AJ16" s="666"/>
      <c r="AK16" s="666"/>
      <c r="AL16" s="608" t="s">
        <v>171</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171</v>
      </c>
      <c r="BH16" s="606"/>
      <c r="BI16" s="606"/>
      <c r="BJ16" s="606"/>
      <c r="BK16" s="606"/>
      <c r="BL16" s="606"/>
      <c r="BM16" s="606"/>
      <c r="BN16" s="607"/>
      <c r="BO16" s="665" t="s">
        <v>138</v>
      </c>
      <c r="BP16" s="665"/>
      <c r="BQ16" s="665"/>
      <c r="BR16" s="665"/>
      <c r="BS16" s="611" t="s">
        <v>171</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154775</v>
      </c>
      <c r="CS16" s="606"/>
      <c r="CT16" s="606"/>
      <c r="CU16" s="606"/>
      <c r="CV16" s="606"/>
      <c r="CW16" s="606"/>
      <c r="CX16" s="606"/>
      <c r="CY16" s="607"/>
      <c r="CZ16" s="665">
        <v>1.6</v>
      </c>
      <c r="DA16" s="665"/>
      <c r="DB16" s="665"/>
      <c r="DC16" s="665"/>
      <c r="DD16" s="611" t="s">
        <v>138</v>
      </c>
      <c r="DE16" s="606"/>
      <c r="DF16" s="606"/>
      <c r="DG16" s="606"/>
      <c r="DH16" s="606"/>
      <c r="DI16" s="606"/>
      <c r="DJ16" s="606"/>
      <c r="DK16" s="606"/>
      <c r="DL16" s="606"/>
      <c r="DM16" s="606"/>
      <c r="DN16" s="606"/>
      <c r="DO16" s="606"/>
      <c r="DP16" s="607"/>
      <c r="DQ16" s="611">
        <v>107075</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v>1338</v>
      </c>
      <c r="S17" s="606"/>
      <c r="T17" s="606"/>
      <c r="U17" s="606"/>
      <c r="V17" s="606"/>
      <c r="W17" s="606"/>
      <c r="X17" s="606"/>
      <c r="Y17" s="607"/>
      <c r="Z17" s="665">
        <v>0</v>
      </c>
      <c r="AA17" s="665"/>
      <c r="AB17" s="665"/>
      <c r="AC17" s="665"/>
      <c r="AD17" s="666">
        <v>1338</v>
      </c>
      <c r="AE17" s="666"/>
      <c r="AF17" s="666"/>
      <c r="AG17" s="666"/>
      <c r="AH17" s="666"/>
      <c r="AI17" s="666"/>
      <c r="AJ17" s="666"/>
      <c r="AK17" s="666"/>
      <c r="AL17" s="608">
        <v>0</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138</v>
      </c>
      <c r="BH17" s="606"/>
      <c r="BI17" s="606"/>
      <c r="BJ17" s="606"/>
      <c r="BK17" s="606"/>
      <c r="BL17" s="606"/>
      <c r="BM17" s="606"/>
      <c r="BN17" s="607"/>
      <c r="BO17" s="665" t="s">
        <v>138</v>
      </c>
      <c r="BP17" s="665"/>
      <c r="BQ17" s="665"/>
      <c r="BR17" s="665"/>
      <c r="BS17" s="611" t="s">
        <v>138</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1087528</v>
      </c>
      <c r="CS17" s="606"/>
      <c r="CT17" s="606"/>
      <c r="CU17" s="606"/>
      <c r="CV17" s="606"/>
      <c r="CW17" s="606"/>
      <c r="CX17" s="606"/>
      <c r="CY17" s="607"/>
      <c r="CZ17" s="665">
        <v>11.2</v>
      </c>
      <c r="DA17" s="665"/>
      <c r="DB17" s="665"/>
      <c r="DC17" s="665"/>
      <c r="DD17" s="611" t="s">
        <v>138</v>
      </c>
      <c r="DE17" s="606"/>
      <c r="DF17" s="606"/>
      <c r="DG17" s="606"/>
      <c r="DH17" s="606"/>
      <c r="DI17" s="606"/>
      <c r="DJ17" s="606"/>
      <c r="DK17" s="606"/>
      <c r="DL17" s="606"/>
      <c r="DM17" s="606"/>
      <c r="DN17" s="606"/>
      <c r="DO17" s="606"/>
      <c r="DP17" s="607"/>
      <c r="DQ17" s="611">
        <v>1039862</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4969271</v>
      </c>
      <c r="S18" s="606"/>
      <c r="T18" s="606"/>
      <c r="U18" s="606"/>
      <c r="V18" s="606"/>
      <c r="W18" s="606"/>
      <c r="X18" s="606"/>
      <c r="Y18" s="607"/>
      <c r="Z18" s="665">
        <v>47.5</v>
      </c>
      <c r="AA18" s="665"/>
      <c r="AB18" s="665"/>
      <c r="AC18" s="665"/>
      <c r="AD18" s="666">
        <v>4467814</v>
      </c>
      <c r="AE18" s="666"/>
      <c r="AF18" s="666"/>
      <c r="AG18" s="666"/>
      <c r="AH18" s="666"/>
      <c r="AI18" s="666"/>
      <c r="AJ18" s="666"/>
      <c r="AK18" s="666"/>
      <c r="AL18" s="608">
        <v>79.400000000000006</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138</v>
      </c>
      <c r="BH18" s="606"/>
      <c r="BI18" s="606"/>
      <c r="BJ18" s="606"/>
      <c r="BK18" s="606"/>
      <c r="BL18" s="606"/>
      <c r="BM18" s="606"/>
      <c r="BN18" s="607"/>
      <c r="BO18" s="665" t="s">
        <v>138</v>
      </c>
      <c r="BP18" s="665"/>
      <c r="BQ18" s="665"/>
      <c r="BR18" s="665"/>
      <c r="BS18" s="611" t="s">
        <v>138</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171</v>
      </c>
      <c r="CS18" s="606"/>
      <c r="CT18" s="606"/>
      <c r="CU18" s="606"/>
      <c r="CV18" s="606"/>
      <c r="CW18" s="606"/>
      <c r="CX18" s="606"/>
      <c r="CY18" s="607"/>
      <c r="CZ18" s="665" t="s">
        <v>138</v>
      </c>
      <c r="DA18" s="665"/>
      <c r="DB18" s="665"/>
      <c r="DC18" s="665"/>
      <c r="DD18" s="611" t="s">
        <v>138</v>
      </c>
      <c r="DE18" s="606"/>
      <c r="DF18" s="606"/>
      <c r="DG18" s="606"/>
      <c r="DH18" s="606"/>
      <c r="DI18" s="606"/>
      <c r="DJ18" s="606"/>
      <c r="DK18" s="606"/>
      <c r="DL18" s="606"/>
      <c r="DM18" s="606"/>
      <c r="DN18" s="606"/>
      <c r="DO18" s="606"/>
      <c r="DP18" s="607"/>
      <c r="DQ18" s="611" t="s">
        <v>171</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4467814</v>
      </c>
      <c r="S19" s="606"/>
      <c r="T19" s="606"/>
      <c r="U19" s="606"/>
      <c r="V19" s="606"/>
      <c r="W19" s="606"/>
      <c r="X19" s="606"/>
      <c r="Y19" s="607"/>
      <c r="Z19" s="665">
        <v>42.7</v>
      </c>
      <c r="AA19" s="665"/>
      <c r="AB19" s="665"/>
      <c r="AC19" s="665"/>
      <c r="AD19" s="666">
        <v>4467814</v>
      </c>
      <c r="AE19" s="666"/>
      <c r="AF19" s="666"/>
      <c r="AG19" s="666"/>
      <c r="AH19" s="666"/>
      <c r="AI19" s="666"/>
      <c r="AJ19" s="666"/>
      <c r="AK19" s="666"/>
      <c r="AL19" s="608">
        <v>79.400000000000006</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881</v>
      </c>
      <c r="BH19" s="606"/>
      <c r="BI19" s="606"/>
      <c r="BJ19" s="606"/>
      <c r="BK19" s="606"/>
      <c r="BL19" s="606"/>
      <c r="BM19" s="606"/>
      <c r="BN19" s="607"/>
      <c r="BO19" s="665">
        <v>0.1</v>
      </c>
      <c r="BP19" s="665"/>
      <c r="BQ19" s="665"/>
      <c r="BR19" s="665"/>
      <c r="BS19" s="611" t="s">
        <v>171</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219</v>
      </c>
      <c r="CS19" s="606"/>
      <c r="CT19" s="606"/>
      <c r="CU19" s="606"/>
      <c r="CV19" s="606"/>
      <c r="CW19" s="606"/>
      <c r="CX19" s="606"/>
      <c r="CY19" s="607"/>
      <c r="CZ19" s="665" t="s">
        <v>138</v>
      </c>
      <c r="DA19" s="665"/>
      <c r="DB19" s="665"/>
      <c r="DC19" s="665"/>
      <c r="DD19" s="611" t="s">
        <v>138</v>
      </c>
      <c r="DE19" s="606"/>
      <c r="DF19" s="606"/>
      <c r="DG19" s="606"/>
      <c r="DH19" s="606"/>
      <c r="DI19" s="606"/>
      <c r="DJ19" s="606"/>
      <c r="DK19" s="606"/>
      <c r="DL19" s="606"/>
      <c r="DM19" s="606"/>
      <c r="DN19" s="606"/>
      <c r="DO19" s="606"/>
      <c r="DP19" s="607"/>
      <c r="DQ19" s="611" t="s">
        <v>138</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501457</v>
      </c>
      <c r="S20" s="606"/>
      <c r="T20" s="606"/>
      <c r="U20" s="606"/>
      <c r="V20" s="606"/>
      <c r="W20" s="606"/>
      <c r="X20" s="606"/>
      <c r="Y20" s="607"/>
      <c r="Z20" s="665">
        <v>4.8</v>
      </c>
      <c r="AA20" s="665"/>
      <c r="AB20" s="665"/>
      <c r="AC20" s="665"/>
      <c r="AD20" s="666" t="s">
        <v>171</v>
      </c>
      <c r="AE20" s="666"/>
      <c r="AF20" s="666"/>
      <c r="AG20" s="666"/>
      <c r="AH20" s="666"/>
      <c r="AI20" s="666"/>
      <c r="AJ20" s="666"/>
      <c r="AK20" s="666"/>
      <c r="AL20" s="608" t="s">
        <v>171</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881</v>
      </c>
      <c r="BH20" s="606"/>
      <c r="BI20" s="606"/>
      <c r="BJ20" s="606"/>
      <c r="BK20" s="606"/>
      <c r="BL20" s="606"/>
      <c r="BM20" s="606"/>
      <c r="BN20" s="607"/>
      <c r="BO20" s="665">
        <v>0.1</v>
      </c>
      <c r="BP20" s="665"/>
      <c r="BQ20" s="665"/>
      <c r="BR20" s="665"/>
      <c r="BS20" s="611" t="s">
        <v>138</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9679277</v>
      </c>
      <c r="CS20" s="606"/>
      <c r="CT20" s="606"/>
      <c r="CU20" s="606"/>
      <c r="CV20" s="606"/>
      <c r="CW20" s="606"/>
      <c r="CX20" s="606"/>
      <c r="CY20" s="607"/>
      <c r="CZ20" s="665">
        <v>100</v>
      </c>
      <c r="DA20" s="665"/>
      <c r="DB20" s="665"/>
      <c r="DC20" s="665"/>
      <c r="DD20" s="611">
        <v>1042054</v>
      </c>
      <c r="DE20" s="606"/>
      <c r="DF20" s="606"/>
      <c r="DG20" s="606"/>
      <c r="DH20" s="606"/>
      <c r="DI20" s="606"/>
      <c r="DJ20" s="606"/>
      <c r="DK20" s="606"/>
      <c r="DL20" s="606"/>
      <c r="DM20" s="606"/>
      <c r="DN20" s="606"/>
      <c r="DO20" s="606"/>
      <c r="DP20" s="607"/>
      <c r="DQ20" s="611">
        <v>7076964</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t="s">
        <v>138</v>
      </c>
      <c r="S21" s="606"/>
      <c r="T21" s="606"/>
      <c r="U21" s="606"/>
      <c r="V21" s="606"/>
      <c r="W21" s="606"/>
      <c r="X21" s="606"/>
      <c r="Y21" s="607"/>
      <c r="Z21" s="665" t="s">
        <v>219</v>
      </c>
      <c r="AA21" s="665"/>
      <c r="AB21" s="665"/>
      <c r="AC21" s="665"/>
      <c r="AD21" s="666" t="s">
        <v>171</v>
      </c>
      <c r="AE21" s="666"/>
      <c r="AF21" s="666"/>
      <c r="AG21" s="666"/>
      <c r="AH21" s="666"/>
      <c r="AI21" s="666"/>
      <c r="AJ21" s="666"/>
      <c r="AK21" s="666"/>
      <c r="AL21" s="608" t="s">
        <v>138</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v>881</v>
      </c>
      <c r="BH21" s="606"/>
      <c r="BI21" s="606"/>
      <c r="BJ21" s="606"/>
      <c r="BK21" s="606"/>
      <c r="BL21" s="606"/>
      <c r="BM21" s="606"/>
      <c r="BN21" s="607"/>
      <c r="BO21" s="665">
        <v>0.1</v>
      </c>
      <c r="BP21" s="665"/>
      <c r="BQ21" s="665"/>
      <c r="BR21" s="665"/>
      <c r="BS21" s="611" t="s">
        <v>171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270</v>
      </c>
      <c r="C22" s="601"/>
      <c r="D22" s="601"/>
      <c r="E22" s="601"/>
      <c r="F22" s="601"/>
      <c r="G22" s="601"/>
      <c r="H22" s="601"/>
      <c r="I22" s="601"/>
      <c r="J22" s="601"/>
      <c r="K22" s="601"/>
      <c r="L22" s="601"/>
      <c r="M22" s="601"/>
      <c r="N22" s="601"/>
      <c r="O22" s="601"/>
      <c r="P22" s="601"/>
      <c r="Q22" s="602"/>
      <c r="R22" s="603">
        <v>6104368</v>
      </c>
      <c r="S22" s="606"/>
      <c r="T22" s="606"/>
      <c r="U22" s="606"/>
      <c r="V22" s="606"/>
      <c r="W22" s="606"/>
      <c r="X22" s="606"/>
      <c r="Y22" s="607"/>
      <c r="Z22" s="665">
        <v>58.3</v>
      </c>
      <c r="AA22" s="665"/>
      <c r="AB22" s="665"/>
      <c r="AC22" s="665"/>
      <c r="AD22" s="666">
        <v>5602911</v>
      </c>
      <c r="AE22" s="666"/>
      <c r="AF22" s="666"/>
      <c r="AG22" s="666"/>
      <c r="AH22" s="666"/>
      <c r="AI22" s="666"/>
      <c r="AJ22" s="666"/>
      <c r="AK22" s="666"/>
      <c r="AL22" s="608">
        <v>99.6</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171</v>
      </c>
      <c r="BH22" s="606"/>
      <c r="BI22" s="606"/>
      <c r="BJ22" s="606"/>
      <c r="BK22" s="606"/>
      <c r="BL22" s="606"/>
      <c r="BM22" s="606"/>
      <c r="BN22" s="607"/>
      <c r="BO22" s="665" t="s">
        <v>138</v>
      </c>
      <c r="BP22" s="665"/>
      <c r="BQ22" s="665"/>
      <c r="BR22" s="665"/>
      <c r="BS22" s="611" t="s">
        <v>219</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273</v>
      </c>
      <c r="C23" s="601"/>
      <c r="D23" s="601"/>
      <c r="E23" s="601"/>
      <c r="F23" s="601"/>
      <c r="G23" s="601"/>
      <c r="H23" s="601"/>
      <c r="I23" s="601"/>
      <c r="J23" s="601"/>
      <c r="K23" s="601"/>
      <c r="L23" s="601"/>
      <c r="M23" s="601"/>
      <c r="N23" s="601"/>
      <c r="O23" s="601"/>
      <c r="P23" s="601"/>
      <c r="Q23" s="602"/>
      <c r="R23" s="603">
        <v>1511</v>
      </c>
      <c r="S23" s="606"/>
      <c r="T23" s="606"/>
      <c r="U23" s="606"/>
      <c r="V23" s="606"/>
      <c r="W23" s="606"/>
      <c r="X23" s="606"/>
      <c r="Y23" s="607"/>
      <c r="Z23" s="665">
        <v>0</v>
      </c>
      <c r="AA23" s="665"/>
      <c r="AB23" s="665"/>
      <c r="AC23" s="665"/>
      <c r="AD23" s="666">
        <v>1511</v>
      </c>
      <c r="AE23" s="666"/>
      <c r="AF23" s="666"/>
      <c r="AG23" s="666"/>
      <c r="AH23" s="666"/>
      <c r="AI23" s="666"/>
      <c r="AJ23" s="666"/>
      <c r="AK23" s="666"/>
      <c r="AL23" s="608">
        <v>0</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138</v>
      </c>
      <c r="BH23" s="606"/>
      <c r="BI23" s="606"/>
      <c r="BJ23" s="606"/>
      <c r="BK23" s="606"/>
      <c r="BL23" s="606"/>
      <c r="BM23" s="606"/>
      <c r="BN23" s="607"/>
      <c r="BO23" s="665" t="s">
        <v>138</v>
      </c>
      <c r="BP23" s="665"/>
      <c r="BQ23" s="665"/>
      <c r="BR23" s="665"/>
      <c r="BS23" s="611" t="s">
        <v>138</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0" t="s">
        <v>280</v>
      </c>
      <c r="C24" s="601"/>
      <c r="D24" s="601"/>
      <c r="E24" s="601"/>
      <c r="F24" s="601"/>
      <c r="G24" s="601"/>
      <c r="H24" s="601"/>
      <c r="I24" s="601"/>
      <c r="J24" s="601"/>
      <c r="K24" s="601"/>
      <c r="L24" s="601"/>
      <c r="M24" s="601"/>
      <c r="N24" s="601"/>
      <c r="O24" s="601"/>
      <c r="P24" s="601"/>
      <c r="Q24" s="602"/>
      <c r="R24" s="603">
        <v>67611</v>
      </c>
      <c r="S24" s="606"/>
      <c r="T24" s="606"/>
      <c r="U24" s="606"/>
      <c r="V24" s="606"/>
      <c r="W24" s="606"/>
      <c r="X24" s="606"/>
      <c r="Y24" s="607"/>
      <c r="Z24" s="665">
        <v>0.6</v>
      </c>
      <c r="AA24" s="665"/>
      <c r="AB24" s="665"/>
      <c r="AC24" s="665"/>
      <c r="AD24" s="666" t="s">
        <v>171</v>
      </c>
      <c r="AE24" s="666"/>
      <c r="AF24" s="666"/>
      <c r="AG24" s="666"/>
      <c r="AH24" s="666"/>
      <c r="AI24" s="666"/>
      <c r="AJ24" s="666"/>
      <c r="AK24" s="666"/>
      <c r="AL24" s="608" t="s">
        <v>138</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219</v>
      </c>
      <c r="BH24" s="606"/>
      <c r="BI24" s="606"/>
      <c r="BJ24" s="606"/>
      <c r="BK24" s="606"/>
      <c r="BL24" s="606"/>
      <c r="BM24" s="606"/>
      <c r="BN24" s="607"/>
      <c r="BO24" s="665" t="s">
        <v>138</v>
      </c>
      <c r="BP24" s="665"/>
      <c r="BQ24" s="665"/>
      <c r="BR24" s="665"/>
      <c r="BS24" s="611" t="s">
        <v>219</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3714029</v>
      </c>
      <c r="CS24" s="669"/>
      <c r="CT24" s="669"/>
      <c r="CU24" s="669"/>
      <c r="CV24" s="669"/>
      <c r="CW24" s="669"/>
      <c r="CX24" s="669"/>
      <c r="CY24" s="715"/>
      <c r="CZ24" s="716">
        <v>38.4</v>
      </c>
      <c r="DA24" s="685"/>
      <c r="DB24" s="685"/>
      <c r="DC24" s="719"/>
      <c r="DD24" s="714">
        <v>3129749</v>
      </c>
      <c r="DE24" s="669"/>
      <c r="DF24" s="669"/>
      <c r="DG24" s="669"/>
      <c r="DH24" s="669"/>
      <c r="DI24" s="669"/>
      <c r="DJ24" s="669"/>
      <c r="DK24" s="715"/>
      <c r="DL24" s="714">
        <v>3105005</v>
      </c>
      <c r="DM24" s="669"/>
      <c r="DN24" s="669"/>
      <c r="DO24" s="669"/>
      <c r="DP24" s="669"/>
      <c r="DQ24" s="669"/>
      <c r="DR24" s="669"/>
      <c r="DS24" s="669"/>
      <c r="DT24" s="669"/>
      <c r="DU24" s="669"/>
      <c r="DV24" s="715"/>
      <c r="DW24" s="716">
        <v>53.1</v>
      </c>
      <c r="DX24" s="685"/>
      <c r="DY24" s="685"/>
      <c r="DZ24" s="685"/>
      <c r="EA24" s="685"/>
      <c r="EB24" s="685"/>
      <c r="EC24" s="717"/>
    </row>
    <row r="25" spans="2:133" ht="11.25" customHeight="1" x14ac:dyDescent="0.15">
      <c r="B25" s="600" t="s">
        <v>283</v>
      </c>
      <c r="C25" s="601"/>
      <c r="D25" s="601"/>
      <c r="E25" s="601"/>
      <c r="F25" s="601"/>
      <c r="G25" s="601"/>
      <c r="H25" s="601"/>
      <c r="I25" s="601"/>
      <c r="J25" s="601"/>
      <c r="K25" s="601"/>
      <c r="L25" s="601"/>
      <c r="M25" s="601"/>
      <c r="N25" s="601"/>
      <c r="O25" s="601"/>
      <c r="P25" s="601"/>
      <c r="Q25" s="602"/>
      <c r="R25" s="603">
        <v>111735</v>
      </c>
      <c r="S25" s="606"/>
      <c r="T25" s="606"/>
      <c r="U25" s="606"/>
      <c r="V25" s="606"/>
      <c r="W25" s="606"/>
      <c r="X25" s="606"/>
      <c r="Y25" s="607"/>
      <c r="Z25" s="665">
        <v>1.1000000000000001</v>
      </c>
      <c r="AA25" s="665"/>
      <c r="AB25" s="665"/>
      <c r="AC25" s="665"/>
      <c r="AD25" s="666" t="s">
        <v>138</v>
      </c>
      <c r="AE25" s="666"/>
      <c r="AF25" s="666"/>
      <c r="AG25" s="666"/>
      <c r="AH25" s="666"/>
      <c r="AI25" s="666"/>
      <c r="AJ25" s="666"/>
      <c r="AK25" s="666"/>
      <c r="AL25" s="608" t="s">
        <v>171</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171</v>
      </c>
      <c r="BH25" s="606"/>
      <c r="BI25" s="606"/>
      <c r="BJ25" s="606"/>
      <c r="BK25" s="606"/>
      <c r="BL25" s="606"/>
      <c r="BM25" s="606"/>
      <c r="BN25" s="607"/>
      <c r="BO25" s="665" t="s">
        <v>219</v>
      </c>
      <c r="BP25" s="665"/>
      <c r="BQ25" s="665"/>
      <c r="BR25" s="665"/>
      <c r="BS25" s="611" t="s">
        <v>219</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1950641</v>
      </c>
      <c r="CS25" s="604"/>
      <c r="CT25" s="604"/>
      <c r="CU25" s="604"/>
      <c r="CV25" s="604"/>
      <c r="CW25" s="604"/>
      <c r="CX25" s="604"/>
      <c r="CY25" s="605"/>
      <c r="CZ25" s="608">
        <v>20.2</v>
      </c>
      <c r="DA25" s="637"/>
      <c r="DB25" s="637"/>
      <c r="DC25" s="638"/>
      <c r="DD25" s="611">
        <v>1896424</v>
      </c>
      <c r="DE25" s="604"/>
      <c r="DF25" s="604"/>
      <c r="DG25" s="604"/>
      <c r="DH25" s="604"/>
      <c r="DI25" s="604"/>
      <c r="DJ25" s="604"/>
      <c r="DK25" s="605"/>
      <c r="DL25" s="611">
        <v>1873653</v>
      </c>
      <c r="DM25" s="604"/>
      <c r="DN25" s="604"/>
      <c r="DO25" s="604"/>
      <c r="DP25" s="604"/>
      <c r="DQ25" s="604"/>
      <c r="DR25" s="604"/>
      <c r="DS25" s="604"/>
      <c r="DT25" s="604"/>
      <c r="DU25" s="604"/>
      <c r="DV25" s="605"/>
      <c r="DW25" s="608">
        <v>32.1</v>
      </c>
      <c r="DX25" s="637"/>
      <c r="DY25" s="637"/>
      <c r="DZ25" s="637"/>
      <c r="EA25" s="637"/>
      <c r="EB25" s="637"/>
      <c r="EC25" s="639"/>
    </row>
    <row r="26" spans="2:133" ht="11.25" customHeight="1" x14ac:dyDescent="0.15">
      <c r="B26" s="600" t="s">
        <v>286</v>
      </c>
      <c r="C26" s="601"/>
      <c r="D26" s="601"/>
      <c r="E26" s="601"/>
      <c r="F26" s="601"/>
      <c r="G26" s="601"/>
      <c r="H26" s="601"/>
      <c r="I26" s="601"/>
      <c r="J26" s="601"/>
      <c r="K26" s="601"/>
      <c r="L26" s="601"/>
      <c r="M26" s="601"/>
      <c r="N26" s="601"/>
      <c r="O26" s="601"/>
      <c r="P26" s="601"/>
      <c r="Q26" s="602"/>
      <c r="R26" s="603">
        <v>70982</v>
      </c>
      <c r="S26" s="606"/>
      <c r="T26" s="606"/>
      <c r="U26" s="606"/>
      <c r="V26" s="606"/>
      <c r="W26" s="606"/>
      <c r="X26" s="606"/>
      <c r="Y26" s="607"/>
      <c r="Z26" s="665">
        <v>0.7</v>
      </c>
      <c r="AA26" s="665"/>
      <c r="AB26" s="665"/>
      <c r="AC26" s="665"/>
      <c r="AD26" s="666">
        <v>2094</v>
      </c>
      <c r="AE26" s="666"/>
      <c r="AF26" s="666"/>
      <c r="AG26" s="666"/>
      <c r="AH26" s="666"/>
      <c r="AI26" s="666"/>
      <c r="AJ26" s="666"/>
      <c r="AK26" s="666"/>
      <c r="AL26" s="608">
        <v>0</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171</v>
      </c>
      <c r="BH26" s="606"/>
      <c r="BI26" s="606"/>
      <c r="BJ26" s="606"/>
      <c r="BK26" s="606"/>
      <c r="BL26" s="606"/>
      <c r="BM26" s="606"/>
      <c r="BN26" s="607"/>
      <c r="BO26" s="665" t="s">
        <v>219</v>
      </c>
      <c r="BP26" s="665"/>
      <c r="BQ26" s="665"/>
      <c r="BR26" s="665"/>
      <c r="BS26" s="611" t="s">
        <v>171</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1324567</v>
      </c>
      <c r="CS26" s="606"/>
      <c r="CT26" s="606"/>
      <c r="CU26" s="606"/>
      <c r="CV26" s="606"/>
      <c r="CW26" s="606"/>
      <c r="CX26" s="606"/>
      <c r="CY26" s="607"/>
      <c r="CZ26" s="608">
        <v>13.7</v>
      </c>
      <c r="DA26" s="637"/>
      <c r="DB26" s="637"/>
      <c r="DC26" s="638"/>
      <c r="DD26" s="611">
        <v>1324567</v>
      </c>
      <c r="DE26" s="606"/>
      <c r="DF26" s="606"/>
      <c r="DG26" s="606"/>
      <c r="DH26" s="606"/>
      <c r="DI26" s="606"/>
      <c r="DJ26" s="606"/>
      <c r="DK26" s="607"/>
      <c r="DL26" s="611" t="s">
        <v>138</v>
      </c>
      <c r="DM26" s="606"/>
      <c r="DN26" s="606"/>
      <c r="DO26" s="606"/>
      <c r="DP26" s="606"/>
      <c r="DQ26" s="606"/>
      <c r="DR26" s="606"/>
      <c r="DS26" s="606"/>
      <c r="DT26" s="606"/>
      <c r="DU26" s="606"/>
      <c r="DV26" s="607"/>
      <c r="DW26" s="608" t="s">
        <v>171</v>
      </c>
      <c r="DX26" s="637"/>
      <c r="DY26" s="637"/>
      <c r="DZ26" s="637"/>
      <c r="EA26" s="637"/>
      <c r="EB26" s="637"/>
      <c r="EC26" s="639"/>
    </row>
    <row r="27" spans="2:133" ht="11.25" customHeight="1" x14ac:dyDescent="0.15">
      <c r="B27" s="600" t="s">
        <v>289</v>
      </c>
      <c r="C27" s="601"/>
      <c r="D27" s="601"/>
      <c r="E27" s="601"/>
      <c r="F27" s="601"/>
      <c r="G27" s="601"/>
      <c r="H27" s="601"/>
      <c r="I27" s="601"/>
      <c r="J27" s="601"/>
      <c r="K27" s="601"/>
      <c r="L27" s="601"/>
      <c r="M27" s="601"/>
      <c r="N27" s="601"/>
      <c r="O27" s="601"/>
      <c r="P27" s="601"/>
      <c r="Q27" s="602"/>
      <c r="R27" s="603">
        <v>513905</v>
      </c>
      <c r="S27" s="606"/>
      <c r="T27" s="606"/>
      <c r="U27" s="606"/>
      <c r="V27" s="606"/>
      <c r="W27" s="606"/>
      <c r="X27" s="606"/>
      <c r="Y27" s="607"/>
      <c r="Z27" s="665">
        <v>4.9000000000000004</v>
      </c>
      <c r="AA27" s="665"/>
      <c r="AB27" s="665"/>
      <c r="AC27" s="665"/>
      <c r="AD27" s="666" t="s">
        <v>171</v>
      </c>
      <c r="AE27" s="666"/>
      <c r="AF27" s="666"/>
      <c r="AG27" s="666"/>
      <c r="AH27" s="666"/>
      <c r="AI27" s="666"/>
      <c r="AJ27" s="666"/>
      <c r="AK27" s="666"/>
      <c r="AL27" s="608" t="s">
        <v>171</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861422</v>
      </c>
      <c r="BH27" s="606"/>
      <c r="BI27" s="606"/>
      <c r="BJ27" s="606"/>
      <c r="BK27" s="606"/>
      <c r="BL27" s="606"/>
      <c r="BM27" s="606"/>
      <c r="BN27" s="607"/>
      <c r="BO27" s="665">
        <v>100</v>
      </c>
      <c r="BP27" s="665"/>
      <c r="BQ27" s="665"/>
      <c r="BR27" s="665"/>
      <c r="BS27" s="611" t="s">
        <v>171</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675860</v>
      </c>
      <c r="CS27" s="604"/>
      <c r="CT27" s="604"/>
      <c r="CU27" s="604"/>
      <c r="CV27" s="604"/>
      <c r="CW27" s="604"/>
      <c r="CX27" s="604"/>
      <c r="CY27" s="605"/>
      <c r="CZ27" s="608">
        <v>7</v>
      </c>
      <c r="DA27" s="637"/>
      <c r="DB27" s="637"/>
      <c r="DC27" s="638"/>
      <c r="DD27" s="611">
        <v>193463</v>
      </c>
      <c r="DE27" s="604"/>
      <c r="DF27" s="604"/>
      <c r="DG27" s="604"/>
      <c r="DH27" s="604"/>
      <c r="DI27" s="604"/>
      <c r="DJ27" s="604"/>
      <c r="DK27" s="605"/>
      <c r="DL27" s="611">
        <v>191490</v>
      </c>
      <c r="DM27" s="604"/>
      <c r="DN27" s="604"/>
      <c r="DO27" s="604"/>
      <c r="DP27" s="604"/>
      <c r="DQ27" s="604"/>
      <c r="DR27" s="604"/>
      <c r="DS27" s="604"/>
      <c r="DT27" s="604"/>
      <c r="DU27" s="604"/>
      <c r="DV27" s="605"/>
      <c r="DW27" s="608">
        <v>3.3</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3" t="s">
        <v>219</v>
      </c>
      <c r="S28" s="606"/>
      <c r="T28" s="606"/>
      <c r="U28" s="606"/>
      <c r="V28" s="606"/>
      <c r="W28" s="606"/>
      <c r="X28" s="606"/>
      <c r="Y28" s="607"/>
      <c r="Z28" s="665" t="s">
        <v>171</v>
      </c>
      <c r="AA28" s="665"/>
      <c r="AB28" s="665"/>
      <c r="AC28" s="665"/>
      <c r="AD28" s="666" t="s">
        <v>219</v>
      </c>
      <c r="AE28" s="666"/>
      <c r="AF28" s="666"/>
      <c r="AG28" s="666"/>
      <c r="AH28" s="666"/>
      <c r="AI28" s="666"/>
      <c r="AJ28" s="666"/>
      <c r="AK28" s="666"/>
      <c r="AL28" s="608" t="s">
        <v>138</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1087528</v>
      </c>
      <c r="CS28" s="606"/>
      <c r="CT28" s="606"/>
      <c r="CU28" s="606"/>
      <c r="CV28" s="606"/>
      <c r="CW28" s="606"/>
      <c r="CX28" s="606"/>
      <c r="CY28" s="607"/>
      <c r="CZ28" s="608">
        <v>11.2</v>
      </c>
      <c r="DA28" s="637"/>
      <c r="DB28" s="637"/>
      <c r="DC28" s="638"/>
      <c r="DD28" s="611">
        <v>1039862</v>
      </c>
      <c r="DE28" s="606"/>
      <c r="DF28" s="606"/>
      <c r="DG28" s="606"/>
      <c r="DH28" s="606"/>
      <c r="DI28" s="606"/>
      <c r="DJ28" s="606"/>
      <c r="DK28" s="607"/>
      <c r="DL28" s="611">
        <v>1039862</v>
      </c>
      <c r="DM28" s="606"/>
      <c r="DN28" s="606"/>
      <c r="DO28" s="606"/>
      <c r="DP28" s="606"/>
      <c r="DQ28" s="606"/>
      <c r="DR28" s="606"/>
      <c r="DS28" s="606"/>
      <c r="DT28" s="606"/>
      <c r="DU28" s="606"/>
      <c r="DV28" s="607"/>
      <c r="DW28" s="608">
        <v>17.8</v>
      </c>
      <c r="DX28" s="637"/>
      <c r="DY28" s="637"/>
      <c r="DZ28" s="637"/>
      <c r="EA28" s="637"/>
      <c r="EB28" s="637"/>
      <c r="EC28" s="639"/>
    </row>
    <row r="29" spans="2:133" ht="11.25" customHeight="1" x14ac:dyDescent="0.15">
      <c r="B29" s="600" t="s">
        <v>294</v>
      </c>
      <c r="C29" s="601"/>
      <c r="D29" s="601"/>
      <c r="E29" s="601"/>
      <c r="F29" s="601"/>
      <c r="G29" s="601"/>
      <c r="H29" s="601"/>
      <c r="I29" s="601"/>
      <c r="J29" s="601"/>
      <c r="K29" s="601"/>
      <c r="L29" s="601"/>
      <c r="M29" s="601"/>
      <c r="N29" s="601"/>
      <c r="O29" s="601"/>
      <c r="P29" s="601"/>
      <c r="Q29" s="602"/>
      <c r="R29" s="603">
        <v>646805</v>
      </c>
      <c r="S29" s="606"/>
      <c r="T29" s="606"/>
      <c r="U29" s="606"/>
      <c r="V29" s="606"/>
      <c r="W29" s="606"/>
      <c r="X29" s="606"/>
      <c r="Y29" s="607"/>
      <c r="Z29" s="665">
        <v>6.2</v>
      </c>
      <c r="AA29" s="665"/>
      <c r="AB29" s="665"/>
      <c r="AC29" s="665"/>
      <c r="AD29" s="666" t="s">
        <v>171</v>
      </c>
      <c r="AE29" s="666"/>
      <c r="AF29" s="666"/>
      <c r="AG29" s="666"/>
      <c r="AH29" s="666"/>
      <c r="AI29" s="666"/>
      <c r="AJ29" s="666"/>
      <c r="AK29" s="666"/>
      <c r="AL29" s="608" t="s">
        <v>138</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1087400</v>
      </c>
      <c r="CS29" s="604"/>
      <c r="CT29" s="604"/>
      <c r="CU29" s="604"/>
      <c r="CV29" s="604"/>
      <c r="CW29" s="604"/>
      <c r="CX29" s="604"/>
      <c r="CY29" s="605"/>
      <c r="CZ29" s="608">
        <v>11.2</v>
      </c>
      <c r="DA29" s="637"/>
      <c r="DB29" s="637"/>
      <c r="DC29" s="638"/>
      <c r="DD29" s="611">
        <v>1039734</v>
      </c>
      <c r="DE29" s="604"/>
      <c r="DF29" s="604"/>
      <c r="DG29" s="604"/>
      <c r="DH29" s="604"/>
      <c r="DI29" s="604"/>
      <c r="DJ29" s="604"/>
      <c r="DK29" s="605"/>
      <c r="DL29" s="611">
        <v>1039734</v>
      </c>
      <c r="DM29" s="604"/>
      <c r="DN29" s="604"/>
      <c r="DO29" s="604"/>
      <c r="DP29" s="604"/>
      <c r="DQ29" s="604"/>
      <c r="DR29" s="604"/>
      <c r="DS29" s="604"/>
      <c r="DT29" s="604"/>
      <c r="DU29" s="604"/>
      <c r="DV29" s="605"/>
      <c r="DW29" s="608">
        <v>17.8</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61011</v>
      </c>
      <c r="S30" s="606"/>
      <c r="T30" s="606"/>
      <c r="U30" s="606"/>
      <c r="V30" s="606"/>
      <c r="W30" s="606"/>
      <c r="X30" s="606"/>
      <c r="Y30" s="607"/>
      <c r="Z30" s="665">
        <v>0.6</v>
      </c>
      <c r="AA30" s="665"/>
      <c r="AB30" s="665"/>
      <c r="AC30" s="665"/>
      <c r="AD30" s="666">
        <v>12015</v>
      </c>
      <c r="AE30" s="666"/>
      <c r="AF30" s="666"/>
      <c r="AG30" s="666"/>
      <c r="AH30" s="666"/>
      <c r="AI30" s="666"/>
      <c r="AJ30" s="666"/>
      <c r="AK30" s="666"/>
      <c r="AL30" s="608">
        <v>0.2</v>
      </c>
      <c r="AM30" s="609"/>
      <c r="AN30" s="609"/>
      <c r="AO30" s="667"/>
      <c r="AP30" s="693" t="s">
        <v>300</v>
      </c>
      <c r="AQ30" s="694"/>
      <c r="AR30" s="694"/>
      <c r="AS30" s="694"/>
      <c r="AT30" s="699" t="s">
        <v>301</v>
      </c>
      <c r="AU30" s="210"/>
      <c r="AV30" s="210"/>
      <c r="AW30" s="210"/>
      <c r="AX30" s="702" t="s">
        <v>179</v>
      </c>
      <c r="AY30" s="703"/>
      <c r="AZ30" s="703"/>
      <c r="BA30" s="703"/>
      <c r="BB30" s="703"/>
      <c r="BC30" s="703"/>
      <c r="BD30" s="703"/>
      <c r="BE30" s="703"/>
      <c r="BF30" s="704"/>
      <c r="BG30" s="683">
        <v>99</v>
      </c>
      <c r="BH30" s="684"/>
      <c r="BI30" s="684"/>
      <c r="BJ30" s="684"/>
      <c r="BK30" s="684"/>
      <c r="BL30" s="684"/>
      <c r="BM30" s="685">
        <v>96</v>
      </c>
      <c r="BN30" s="684"/>
      <c r="BO30" s="684"/>
      <c r="BP30" s="684"/>
      <c r="BQ30" s="686"/>
      <c r="BR30" s="683">
        <v>98.8</v>
      </c>
      <c r="BS30" s="684"/>
      <c r="BT30" s="684"/>
      <c r="BU30" s="684"/>
      <c r="BV30" s="684"/>
      <c r="BW30" s="684"/>
      <c r="BX30" s="685">
        <v>95.7</v>
      </c>
      <c r="BY30" s="684"/>
      <c r="BZ30" s="684"/>
      <c r="CA30" s="684"/>
      <c r="CB30" s="686"/>
      <c r="CD30" s="689"/>
      <c r="CE30" s="690"/>
      <c r="CF30" s="647" t="s">
        <v>302</v>
      </c>
      <c r="CG30" s="644"/>
      <c r="CH30" s="644"/>
      <c r="CI30" s="644"/>
      <c r="CJ30" s="644"/>
      <c r="CK30" s="644"/>
      <c r="CL30" s="644"/>
      <c r="CM30" s="644"/>
      <c r="CN30" s="644"/>
      <c r="CO30" s="644"/>
      <c r="CP30" s="644"/>
      <c r="CQ30" s="645"/>
      <c r="CR30" s="603">
        <v>1015237</v>
      </c>
      <c r="CS30" s="606"/>
      <c r="CT30" s="606"/>
      <c r="CU30" s="606"/>
      <c r="CV30" s="606"/>
      <c r="CW30" s="606"/>
      <c r="CX30" s="606"/>
      <c r="CY30" s="607"/>
      <c r="CZ30" s="608">
        <v>10.5</v>
      </c>
      <c r="DA30" s="637"/>
      <c r="DB30" s="637"/>
      <c r="DC30" s="638"/>
      <c r="DD30" s="611">
        <v>967571</v>
      </c>
      <c r="DE30" s="606"/>
      <c r="DF30" s="606"/>
      <c r="DG30" s="606"/>
      <c r="DH30" s="606"/>
      <c r="DI30" s="606"/>
      <c r="DJ30" s="606"/>
      <c r="DK30" s="607"/>
      <c r="DL30" s="611">
        <v>967571</v>
      </c>
      <c r="DM30" s="606"/>
      <c r="DN30" s="606"/>
      <c r="DO30" s="606"/>
      <c r="DP30" s="606"/>
      <c r="DQ30" s="606"/>
      <c r="DR30" s="606"/>
      <c r="DS30" s="606"/>
      <c r="DT30" s="606"/>
      <c r="DU30" s="606"/>
      <c r="DV30" s="607"/>
      <c r="DW30" s="608">
        <v>16.600000000000001</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3813</v>
      </c>
      <c r="S31" s="606"/>
      <c r="T31" s="606"/>
      <c r="U31" s="606"/>
      <c r="V31" s="606"/>
      <c r="W31" s="606"/>
      <c r="X31" s="606"/>
      <c r="Y31" s="607"/>
      <c r="Z31" s="665">
        <v>0</v>
      </c>
      <c r="AA31" s="665"/>
      <c r="AB31" s="665"/>
      <c r="AC31" s="665"/>
      <c r="AD31" s="666" t="s">
        <v>219</v>
      </c>
      <c r="AE31" s="666"/>
      <c r="AF31" s="666"/>
      <c r="AG31" s="666"/>
      <c r="AH31" s="666"/>
      <c r="AI31" s="666"/>
      <c r="AJ31" s="666"/>
      <c r="AK31" s="666"/>
      <c r="AL31" s="608" t="s">
        <v>171</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99.2</v>
      </c>
      <c r="BH31" s="604"/>
      <c r="BI31" s="604"/>
      <c r="BJ31" s="604"/>
      <c r="BK31" s="604"/>
      <c r="BL31" s="604"/>
      <c r="BM31" s="609">
        <v>97.5</v>
      </c>
      <c r="BN31" s="682"/>
      <c r="BO31" s="682"/>
      <c r="BP31" s="682"/>
      <c r="BQ31" s="643"/>
      <c r="BR31" s="681">
        <v>98.7</v>
      </c>
      <c r="BS31" s="604"/>
      <c r="BT31" s="604"/>
      <c r="BU31" s="604"/>
      <c r="BV31" s="604"/>
      <c r="BW31" s="604"/>
      <c r="BX31" s="609">
        <v>96.5</v>
      </c>
      <c r="BY31" s="682"/>
      <c r="BZ31" s="682"/>
      <c r="CA31" s="682"/>
      <c r="CB31" s="643"/>
      <c r="CD31" s="689"/>
      <c r="CE31" s="690"/>
      <c r="CF31" s="647" t="s">
        <v>306</v>
      </c>
      <c r="CG31" s="644"/>
      <c r="CH31" s="644"/>
      <c r="CI31" s="644"/>
      <c r="CJ31" s="644"/>
      <c r="CK31" s="644"/>
      <c r="CL31" s="644"/>
      <c r="CM31" s="644"/>
      <c r="CN31" s="644"/>
      <c r="CO31" s="644"/>
      <c r="CP31" s="644"/>
      <c r="CQ31" s="645"/>
      <c r="CR31" s="603">
        <v>72163</v>
      </c>
      <c r="CS31" s="604"/>
      <c r="CT31" s="604"/>
      <c r="CU31" s="604"/>
      <c r="CV31" s="604"/>
      <c r="CW31" s="604"/>
      <c r="CX31" s="604"/>
      <c r="CY31" s="605"/>
      <c r="CZ31" s="608">
        <v>0.7</v>
      </c>
      <c r="DA31" s="637"/>
      <c r="DB31" s="637"/>
      <c r="DC31" s="638"/>
      <c r="DD31" s="611">
        <v>72163</v>
      </c>
      <c r="DE31" s="604"/>
      <c r="DF31" s="604"/>
      <c r="DG31" s="604"/>
      <c r="DH31" s="604"/>
      <c r="DI31" s="604"/>
      <c r="DJ31" s="604"/>
      <c r="DK31" s="605"/>
      <c r="DL31" s="611">
        <v>72163</v>
      </c>
      <c r="DM31" s="604"/>
      <c r="DN31" s="604"/>
      <c r="DO31" s="604"/>
      <c r="DP31" s="604"/>
      <c r="DQ31" s="604"/>
      <c r="DR31" s="604"/>
      <c r="DS31" s="604"/>
      <c r="DT31" s="604"/>
      <c r="DU31" s="604"/>
      <c r="DV31" s="605"/>
      <c r="DW31" s="608">
        <v>1.2</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1367271</v>
      </c>
      <c r="S32" s="606"/>
      <c r="T32" s="606"/>
      <c r="U32" s="606"/>
      <c r="V32" s="606"/>
      <c r="W32" s="606"/>
      <c r="X32" s="606"/>
      <c r="Y32" s="607"/>
      <c r="Z32" s="665">
        <v>13.1</v>
      </c>
      <c r="AA32" s="665"/>
      <c r="AB32" s="665"/>
      <c r="AC32" s="665"/>
      <c r="AD32" s="666" t="s">
        <v>171</v>
      </c>
      <c r="AE32" s="666"/>
      <c r="AF32" s="666"/>
      <c r="AG32" s="666"/>
      <c r="AH32" s="666"/>
      <c r="AI32" s="666"/>
      <c r="AJ32" s="666"/>
      <c r="AK32" s="666"/>
      <c r="AL32" s="608" t="s">
        <v>138</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98.7</v>
      </c>
      <c r="BH32" s="619"/>
      <c r="BI32" s="619"/>
      <c r="BJ32" s="619"/>
      <c r="BK32" s="619"/>
      <c r="BL32" s="619"/>
      <c r="BM32" s="663">
        <v>94.7</v>
      </c>
      <c r="BN32" s="619"/>
      <c r="BO32" s="619"/>
      <c r="BP32" s="619"/>
      <c r="BQ32" s="656"/>
      <c r="BR32" s="680">
        <v>98.8</v>
      </c>
      <c r="BS32" s="619"/>
      <c r="BT32" s="619"/>
      <c r="BU32" s="619"/>
      <c r="BV32" s="619"/>
      <c r="BW32" s="619"/>
      <c r="BX32" s="663">
        <v>94.8</v>
      </c>
      <c r="BY32" s="619"/>
      <c r="BZ32" s="619"/>
      <c r="CA32" s="619"/>
      <c r="CB32" s="656"/>
      <c r="CD32" s="691"/>
      <c r="CE32" s="692"/>
      <c r="CF32" s="647" t="s">
        <v>309</v>
      </c>
      <c r="CG32" s="644"/>
      <c r="CH32" s="644"/>
      <c r="CI32" s="644"/>
      <c r="CJ32" s="644"/>
      <c r="CK32" s="644"/>
      <c r="CL32" s="644"/>
      <c r="CM32" s="644"/>
      <c r="CN32" s="644"/>
      <c r="CO32" s="644"/>
      <c r="CP32" s="644"/>
      <c r="CQ32" s="645"/>
      <c r="CR32" s="603">
        <v>128</v>
      </c>
      <c r="CS32" s="606"/>
      <c r="CT32" s="606"/>
      <c r="CU32" s="606"/>
      <c r="CV32" s="606"/>
      <c r="CW32" s="606"/>
      <c r="CX32" s="606"/>
      <c r="CY32" s="607"/>
      <c r="CZ32" s="608">
        <v>0</v>
      </c>
      <c r="DA32" s="637"/>
      <c r="DB32" s="637"/>
      <c r="DC32" s="638"/>
      <c r="DD32" s="611">
        <v>128</v>
      </c>
      <c r="DE32" s="606"/>
      <c r="DF32" s="606"/>
      <c r="DG32" s="606"/>
      <c r="DH32" s="606"/>
      <c r="DI32" s="606"/>
      <c r="DJ32" s="606"/>
      <c r="DK32" s="607"/>
      <c r="DL32" s="611">
        <v>128</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423021</v>
      </c>
      <c r="S33" s="606"/>
      <c r="T33" s="606"/>
      <c r="U33" s="606"/>
      <c r="V33" s="606"/>
      <c r="W33" s="606"/>
      <c r="X33" s="606"/>
      <c r="Y33" s="607"/>
      <c r="Z33" s="665">
        <v>4</v>
      </c>
      <c r="AA33" s="665"/>
      <c r="AB33" s="665"/>
      <c r="AC33" s="665"/>
      <c r="AD33" s="666" t="s">
        <v>138</v>
      </c>
      <c r="AE33" s="666"/>
      <c r="AF33" s="666"/>
      <c r="AG33" s="666"/>
      <c r="AH33" s="666"/>
      <c r="AI33" s="666"/>
      <c r="AJ33" s="666"/>
      <c r="AK33" s="666"/>
      <c r="AL33" s="608" t="s">
        <v>219</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4768419</v>
      </c>
      <c r="CS33" s="604"/>
      <c r="CT33" s="604"/>
      <c r="CU33" s="604"/>
      <c r="CV33" s="604"/>
      <c r="CW33" s="604"/>
      <c r="CX33" s="604"/>
      <c r="CY33" s="605"/>
      <c r="CZ33" s="608">
        <v>49.3</v>
      </c>
      <c r="DA33" s="637"/>
      <c r="DB33" s="637"/>
      <c r="DC33" s="638"/>
      <c r="DD33" s="611">
        <v>3669105</v>
      </c>
      <c r="DE33" s="604"/>
      <c r="DF33" s="604"/>
      <c r="DG33" s="604"/>
      <c r="DH33" s="604"/>
      <c r="DI33" s="604"/>
      <c r="DJ33" s="604"/>
      <c r="DK33" s="605"/>
      <c r="DL33" s="611">
        <v>1997328</v>
      </c>
      <c r="DM33" s="604"/>
      <c r="DN33" s="604"/>
      <c r="DO33" s="604"/>
      <c r="DP33" s="604"/>
      <c r="DQ33" s="604"/>
      <c r="DR33" s="604"/>
      <c r="DS33" s="604"/>
      <c r="DT33" s="604"/>
      <c r="DU33" s="604"/>
      <c r="DV33" s="605"/>
      <c r="DW33" s="608">
        <v>34.200000000000003</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306774</v>
      </c>
      <c r="S34" s="606"/>
      <c r="T34" s="606"/>
      <c r="U34" s="606"/>
      <c r="V34" s="606"/>
      <c r="W34" s="606"/>
      <c r="X34" s="606"/>
      <c r="Y34" s="607"/>
      <c r="Z34" s="665">
        <v>2.9</v>
      </c>
      <c r="AA34" s="665"/>
      <c r="AB34" s="665"/>
      <c r="AC34" s="665"/>
      <c r="AD34" s="666">
        <v>7868</v>
      </c>
      <c r="AE34" s="666"/>
      <c r="AF34" s="666"/>
      <c r="AG34" s="666"/>
      <c r="AH34" s="666"/>
      <c r="AI34" s="666"/>
      <c r="AJ34" s="666"/>
      <c r="AK34" s="666"/>
      <c r="AL34" s="608">
        <v>0.1</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1488033</v>
      </c>
      <c r="CS34" s="606"/>
      <c r="CT34" s="606"/>
      <c r="CU34" s="606"/>
      <c r="CV34" s="606"/>
      <c r="CW34" s="606"/>
      <c r="CX34" s="606"/>
      <c r="CY34" s="607"/>
      <c r="CZ34" s="608">
        <v>15.4</v>
      </c>
      <c r="DA34" s="637"/>
      <c r="DB34" s="637"/>
      <c r="DC34" s="638"/>
      <c r="DD34" s="611">
        <v>916675</v>
      </c>
      <c r="DE34" s="606"/>
      <c r="DF34" s="606"/>
      <c r="DG34" s="606"/>
      <c r="DH34" s="606"/>
      <c r="DI34" s="606"/>
      <c r="DJ34" s="606"/>
      <c r="DK34" s="607"/>
      <c r="DL34" s="611">
        <v>734321</v>
      </c>
      <c r="DM34" s="606"/>
      <c r="DN34" s="606"/>
      <c r="DO34" s="606"/>
      <c r="DP34" s="606"/>
      <c r="DQ34" s="606"/>
      <c r="DR34" s="606"/>
      <c r="DS34" s="606"/>
      <c r="DT34" s="606"/>
      <c r="DU34" s="606"/>
      <c r="DV34" s="607"/>
      <c r="DW34" s="608">
        <v>12.6</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789800</v>
      </c>
      <c r="S35" s="606"/>
      <c r="T35" s="606"/>
      <c r="U35" s="606"/>
      <c r="V35" s="606"/>
      <c r="W35" s="606"/>
      <c r="X35" s="606"/>
      <c r="Y35" s="607"/>
      <c r="Z35" s="665">
        <v>7.5</v>
      </c>
      <c r="AA35" s="665"/>
      <c r="AB35" s="665"/>
      <c r="AC35" s="665"/>
      <c r="AD35" s="666" t="s">
        <v>138</v>
      </c>
      <c r="AE35" s="666"/>
      <c r="AF35" s="666"/>
      <c r="AG35" s="666"/>
      <c r="AH35" s="666"/>
      <c r="AI35" s="666"/>
      <c r="AJ35" s="666"/>
      <c r="AK35" s="666"/>
      <c r="AL35" s="608" t="s">
        <v>219</v>
      </c>
      <c r="AM35" s="609"/>
      <c r="AN35" s="609"/>
      <c r="AO35" s="667"/>
      <c r="AP35" s="214"/>
      <c r="AQ35" s="671" t="s">
        <v>317</v>
      </c>
      <c r="AR35" s="672"/>
      <c r="AS35" s="672"/>
      <c r="AT35" s="672"/>
      <c r="AU35" s="672"/>
      <c r="AV35" s="672"/>
      <c r="AW35" s="672"/>
      <c r="AX35" s="672"/>
      <c r="AY35" s="673"/>
      <c r="AZ35" s="668">
        <v>1637040</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170786</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60815</v>
      </c>
      <c r="CS35" s="604"/>
      <c r="CT35" s="604"/>
      <c r="CU35" s="604"/>
      <c r="CV35" s="604"/>
      <c r="CW35" s="604"/>
      <c r="CX35" s="604"/>
      <c r="CY35" s="605"/>
      <c r="CZ35" s="608">
        <v>0.6</v>
      </c>
      <c r="DA35" s="637"/>
      <c r="DB35" s="637"/>
      <c r="DC35" s="638"/>
      <c r="DD35" s="611">
        <v>37788</v>
      </c>
      <c r="DE35" s="604"/>
      <c r="DF35" s="604"/>
      <c r="DG35" s="604"/>
      <c r="DH35" s="604"/>
      <c r="DI35" s="604"/>
      <c r="DJ35" s="604"/>
      <c r="DK35" s="605"/>
      <c r="DL35" s="611">
        <v>4700</v>
      </c>
      <c r="DM35" s="604"/>
      <c r="DN35" s="604"/>
      <c r="DO35" s="604"/>
      <c r="DP35" s="604"/>
      <c r="DQ35" s="604"/>
      <c r="DR35" s="604"/>
      <c r="DS35" s="604"/>
      <c r="DT35" s="604"/>
      <c r="DU35" s="604"/>
      <c r="DV35" s="605"/>
      <c r="DW35" s="608">
        <v>0.1</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138</v>
      </c>
      <c r="S36" s="606"/>
      <c r="T36" s="606"/>
      <c r="U36" s="606"/>
      <c r="V36" s="606"/>
      <c r="W36" s="606"/>
      <c r="X36" s="606"/>
      <c r="Y36" s="607"/>
      <c r="Z36" s="665" t="s">
        <v>171</v>
      </c>
      <c r="AA36" s="665"/>
      <c r="AB36" s="665"/>
      <c r="AC36" s="665"/>
      <c r="AD36" s="666" t="s">
        <v>171</v>
      </c>
      <c r="AE36" s="666"/>
      <c r="AF36" s="666"/>
      <c r="AG36" s="666"/>
      <c r="AH36" s="666"/>
      <c r="AI36" s="666"/>
      <c r="AJ36" s="666"/>
      <c r="AK36" s="666"/>
      <c r="AL36" s="608" t="s">
        <v>171</v>
      </c>
      <c r="AM36" s="609"/>
      <c r="AN36" s="609"/>
      <c r="AO36" s="667"/>
      <c r="AQ36" s="640" t="s">
        <v>321</v>
      </c>
      <c r="AR36" s="641"/>
      <c r="AS36" s="641"/>
      <c r="AT36" s="641"/>
      <c r="AU36" s="641"/>
      <c r="AV36" s="641"/>
      <c r="AW36" s="641"/>
      <c r="AX36" s="641"/>
      <c r="AY36" s="642"/>
      <c r="AZ36" s="603">
        <v>373034</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116245</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1265398</v>
      </c>
      <c r="CS36" s="606"/>
      <c r="CT36" s="606"/>
      <c r="CU36" s="606"/>
      <c r="CV36" s="606"/>
      <c r="CW36" s="606"/>
      <c r="CX36" s="606"/>
      <c r="CY36" s="607"/>
      <c r="CZ36" s="608">
        <v>13.1</v>
      </c>
      <c r="DA36" s="637"/>
      <c r="DB36" s="637"/>
      <c r="DC36" s="638"/>
      <c r="DD36" s="611">
        <v>923532</v>
      </c>
      <c r="DE36" s="606"/>
      <c r="DF36" s="606"/>
      <c r="DG36" s="606"/>
      <c r="DH36" s="606"/>
      <c r="DI36" s="606"/>
      <c r="DJ36" s="606"/>
      <c r="DK36" s="607"/>
      <c r="DL36" s="611">
        <v>478650</v>
      </c>
      <c r="DM36" s="606"/>
      <c r="DN36" s="606"/>
      <c r="DO36" s="606"/>
      <c r="DP36" s="606"/>
      <c r="DQ36" s="606"/>
      <c r="DR36" s="606"/>
      <c r="DS36" s="606"/>
      <c r="DT36" s="606"/>
      <c r="DU36" s="606"/>
      <c r="DV36" s="607"/>
      <c r="DW36" s="608">
        <v>8.1999999999999993</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217000</v>
      </c>
      <c r="S37" s="606"/>
      <c r="T37" s="606"/>
      <c r="U37" s="606"/>
      <c r="V37" s="606"/>
      <c r="W37" s="606"/>
      <c r="X37" s="606"/>
      <c r="Y37" s="607"/>
      <c r="Z37" s="665">
        <v>2.1</v>
      </c>
      <c r="AA37" s="665"/>
      <c r="AB37" s="665"/>
      <c r="AC37" s="665"/>
      <c r="AD37" s="666" t="s">
        <v>138</v>
      </c>
      <c r="AE37" s="666"/>
      <c r="AF37" s="666"/>
      <c r="AG37" s="666"/>
      <c r="AH37" s="666"/>
      <c r="AI37" s="666"/>
      <c r="AJ37" s="666"/>
      <c r="AK37" s="666"/>
      <c r="AL37" s="608" t="s">
        <v>219</v>
      </c>
      <c r="AM37" s="609"/>
      <c r="AN37" s="609"/>
      <c r="AO37" s="667"/>
      <c r="AQ37" s="640" t="s">
        <v>325</v>
      </c>
      <c r="AR37" s="641"/>
      <c r="AS37" s="641"/>
      <c r="AT37" s="641"/>
      <c r="AU37" s="641"/>
      <c r="AV37" s="641"/>
      <c r="AW37" s="641"/>
      <c r="AX37" s="641"/>
      <c r="AY37" s="642"/>
      <c r="AZ37" s="603">
        <v>346430</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1512</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19951</v>
      </c>
      <c r="CS37" s="604"/>
      <c r="CT37" s="604"/>
      <c r="CU37" s="604"/>
      <c r="CV37" s="604"/>
      <c r="CW37" s="604"/>
      <c r="CX37" s="604"/>
      <c r="CY37" s="605"/>
      <c r="CZ37" s="608">
        <v>0.2</v>
      </c>
      <c r="DA37" s="637"/>
      <c r="DB37" s="637"/>
      <c r="DC37" s="638"/>
      <c r="DD37" s="611">
        <v>19951</v>
      </c>
      <c r="DE37" s="604"/>
      <c r="DF37" s="604"/>
      <c r="DG37" s="604"/>
      <c r="DH37" s="604"/>
      <c r="DI37" s="604"/>
      <c r="DJ37" s="604"/>
      <c r="DK37" s="605"/>
      <c r="DL37" s="611">
        <v>19951</v>
      </c>
      <c r="DM37" s="604"/>
      <c r="DN37" s="604"/>
      <c r="DO37" s="604"/>
      <c r="DP37" s="604"/>
      <c r="DQ37" s="604"/>
      <c r="DR37" s="604"/>
      <c r="DS37" s="604"/>
      <c r="DT37" s="604"/>
      <c r="DU37" s="604"/>
      <c r="DV37" s="605"/>
      <c r="DW37" s="608">
        <v>0.3</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10468607</v>
      </c>
      <c r="S38" s="655"/>
      <c r="T38" s="655"/>
      <c r="U38" s="655"/>
      <c r="V38" s="655"/>
      <c r="W38" s="655"/>
      <c r="X38" s="655"/>
      <c r="Y38" s="660"/>
      <c r="Z38" s="661">
        <v>100</v>
      </c>
      <c r="AA38" s="661"/>
      <c r="AB38" s="661"/>
      <c r="AC38" s="661"/>
      <c r="AD38" s="662">
        <v>5626399</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170698</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2289</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1049591</v>
      </c>
      <c r="CS38" s="606"/>
      <c r="CT38" s="606"/>
      <c r="CU38" s="606"/>
      <c r="CV38" s="606"/>
      <c r="CW38" s="606"/>
      <c r="CX38" s="606"/>
      <c r="CY38" s="607"/>
      <c r="CZ38" s="608">
        <v>10.8</v>
      </c>
      <c r="DA38" s="637"/>
      <c r="DB38" s="637"/>
      <c r="DC38" s="638"/>
      <c r="DD38" s="611">
        <v>937325</v>
      </c>
      <c r="DE38" s="606"/>
      <c r="DF38" s="606"/>
      <c r="DG38" s="606"/>
      <c r="DH38" s="606"/>
      <c r="DI38" s="606"/>
      <c r="DJ38" s="606"/>
      <c r="DK38" s="607"/>
      <c r="DL38" s="611">
        <v>770417</v>
      </c>
      <c r="DM38" s="606"/>
      <c r="DN38" s="606"/>
      <c r="DO38" s="606"/>
      <c r="DP38" s="606"/>
      <c r="DQ38" s="606"/>
      <c r="DR38" s="606"/>
      <c r="DS38" s="606"/>
      <c r="DT38" s="606"/>
      <c r="DU38" s="606"/>
      <c r="DV38" s="607"/>
      <c r="DW38" s="608">
        <v>13.2</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v>43717</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80</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868440</v>
      </c>
      <c r="CS39" s="604"/>
      <c r="CT39" s="604"/>
      <c r="CU39" s="604"/>
      <c r="CV39" s="604"/>
      <c r="CW39" s="604"/>
      <c r="CX39" s="604"/>
      <c r="CY39" s="605"/>
      <c r="CZ39" s="608">
        <v>9</v>
      </c>
      <c r="DA39" s="637"/>
      <c r="DB39" s="637"/>
      <c r="DC39" s="638"/>
      <c r="DD39" s="611">
        <v>826883</v>
      </c>
      <c r="DE39" s="604"/>
      <c r="DF39" s="604"/>
      <c r="DG39" s="604"/>
      <c r="DH39" s="604"/>
      <c r="DI39" s="604"/>
      <c r="DJ39" s="604"/>
      <c r="DK39" s="605"/>
      <c r="DL39" s="611" t="s">
        <v>138</v>
      </c>
      <c r="DM39" s="604"/>
      <c r="DN39" s="604"/>
      <c r="DO39" s="604"/>
      <c r="DP39" s="604"/>
      <c r="DQ39" s="604"/>
      <c r="DR39" s="604"/>
      <c r="DS39" s="604"/>
      <c r="DT39" s="604"/>
      <c r="DU39" s="604"/>
      <c r="DV39" s="605"/>
      <c r="DW39" s="608" t="s">
        <v>171</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150040</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161</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36142</v>
      </c>
      <c r="CS40" s="606"/>
      <c r="CT40" s="606"/>
      <c r="CU40" s="606"/>
      <c r="CV40" s="606"/>
      <c r="CW40" s="606"/>
      <c r="CX40" s="606"/>
      <c r="CY40" s="607"/>
      <c r="CZ40" s="608">
        <v>0.4</v>
      </c>
      <c r="DA40" s="637"/>
      <c r="DB40" s="637"/>
      <c r="DC40" s="638"/>
      <c r="DD40" s="611">
        <v>26902</v>
      </c>
      <c r="DE40" s="606"/>
      <c r="DF40" s="606"/>
      <c r="DG40" s="606"/>
      <c r="DH40" s="606"/>
      <c r="DI40" s="606"/>
      <c r="DJ40" s="606"/>
      <c r="DK40" s="607"/>
      <c r="DL40" s="611">
        <v>9240</v>
      </c>
      <c r="DM40" s="606"/>
      <c r="DN40" s="606"/>
      <c r="DO40" s="606"/>
      <c r="DP40" s="606"/>
      <c r="DQ40" s="606"/>
      <c r="DR40" s="606"/>
      <c r="DS40" s="606"/>
      <c r="DT40" s="606"/>
      <c r="DU40" s="606"/>
      <c r="DV40" s="607"/>
      <c r="DW40" s="608">
        <v>0.2</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553121</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408</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171</v>
      </c>
      <c r="CS41" s="604"/>
      <c r="CT41" s="604"/>
      <c r="CU41" s="604"/>
      <c r="CV41" s="604"/>
      <c r="CW41" s="604"/>
      <c r="CX41" s="604"/>
      <c r="CY41" s="605"/>
      <c r="CZ41" s="608" t="s">
        <v>219</v>
      </c>
      <c r="DA41" s="637"/>
      <c r="DB41" s="637"/>
      <c r="DC41" s="638"/>
      <c r="DD41" s="611" t="s">
        <v>138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1196829</v>
      </c>
      <c r="CS42" s="606"/>
      <c r="CT42" s="606"/>
      <c r="CU42" s="606"/>
      <c r="CV42" s="606"/>
      <c r="CW42" s="606"/>
      <c r="CX42" s="606"/>
      <c r="CY42" s="607"/>
      <c r="CZ42" s="608">
        <v>12.4</v>
      </c>
      <c r="DA42" s="609"/>
      <c r="DB42" s="609"/>
      <c r="DC42" s="610"/>
      <c r="DD42" s="611">
        <v>278110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t="s">
        <v>171</v>
      </c>
      <c r="CS43" s="604"/>
      <c r="CT43" s="604"/>
      <c r="CU43" s="604"/>
      <c r="CV43" s="604"/>
      <c r="CW43" s="604"/>
      <c r="CX43" s="604"/>
      <c r="CY43" s="605"/>
      <c r="CZ43" s="608" t="s">
        <v>138</v>
      </c>
      <c r="DA43" s="637"/>
      <c r="DB43" s="637"/>
      <c r="DC43" s="638"/>
      <c r="DD43" s="611" t="s">
        <v>138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297</v>
      </c>
      <c r="CE44" s="632"/>
      <c r="CF44" s="600" t="s">
        <v>347</v>
      </c>
      <c r="CG44" s="601"/>
      <c r="CH44" s="601"/>
      <c r="CI44" s="601"/>
      <c r="CJ44" s="601"/>
      <c r="CK44" s="601"/>
      <c r="CL44" s="601"/>
      <c r="CM44" s="601"/>
      <c r="CN44" s="601"/>
      <c r="CO44" s="601"/>
      <c r="CP44" s="601"/>
      <c r="CQ44" s="602"/>
      <c r="CR44" s="603">
        <v>1042054</v>
      </c>
      <c r="CS44" s="606"/>
      <c r="CT44" s="606"/>
      <c r="CU44" s="606"/>
      <c r="CV44" s="606"/>
      <c r="CW44" s="606"/>
      <c r="CX44" s="606"/>
      <c r="CY44" s="607"/>
      <c r="CZ44" s="608">
        <v>10.8</v>
      </c>
      <c r="DA44" s="609"/>
      <c r="DB44" s="609"/>
      <c r="DC44" s="610"/>
      <c r="DD44" s="611">
        <v>171035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745657</v>
      </c>
      <c r="CS45" s="604"/>
      <c r="CT45" s="604"/>
      <c r="CU45" s="604"/>
      <c r="CV45" s="604"/>
      <c r="CW45" s="604"/>
      <c r="CX45" s="604"/>
      <c r="CY45" s="605"/>
      <c r="CZ45" s="608">
        <v>7.7</v>
      </c>
      <c r="DA45" s="637"/>
      <c r="DB45" s="637"/>
      <c r="DC45" s="638"/>
      <c r="DD45" s="611">
        <v>28239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233813</v>
      </c>
      <c r="CS46" s="606"/>
      <c r="CT46" s="606"/>
      <c r="CU46" s="606"/>
      <c r="CV46" s="606"/>
      <c r="CW46" s="606"/>
      <c r="CX46" s="606"/>
      <c r="CY46" s="607"/>
      <c r="CZ46" s="608">
        <v>2.4</v>
      </c>
      <c r="DA46" s="609"/>
      <c r="DB46" s="609"/>
      <c r="DC46" s="610"/>
      <c r="DD46" s="611">
        <v>115622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v>154775</v>
      </c>
      <c r="CS47" s="604"/>
      <c r="CT47" s="604"/>
      <c r="CU47" s="604"/>
      <c r="CV47" s="604"/>
      <c r="CW47" s="604"/>
      <c r="CX47" s="604"/>
      <c r="CY47" s="605"/>
      <c r="CZ47" s="608">
        <v>1.6</v>
      </c>
      <c r="DA47" s="637"/>
      <c r="DB47" s="637"/>
      <c r="DC47" s="638"/>
      <c r="DD47" s="611">
        <v>107075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171</v>
      </c>
      <c r="CS48" s="606"/>
      <c r="CT48" s="606"/>
      <c r="CU48" s="606"/>
      <c r="CV48" s="606"/>
      <c r="CW48" s="606"/>
      <c r="CX48" s="606"/>
      <c r="CY48" s="607"/>
      <c r="CZ48" s="608" t="s">
        <v>171</v>
      </c>
      <c r="DA48" s="609"/>
      <c r="DB48" s="609"/>
      <c r="DC48" s="610"/>
      <c r="DD48" s="611" t="s">
        <v>138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9679277</v>
      </c>
      <c r="CS49" s="619"/>
      <c r="CT49" s="619"/>
      <c r="CU49" s="619"/>
      <c r="CV49" s="619"/>
      <c r="CW49" s="619"/>
      <c r="CX49" s="619"/>
      <c r="CY49" s="620"/>
      <c r="CZ49" s="621">
        <v>100</v>
      </c>
      <c r="DA49" s="622"/>
      <c r="DB49" s="622"/>
      <c r="DC49" s="623"/>
      <c r="DD49" s="624">
        <v>7076964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HT7Lv2tDZu6dPhSrOylxFXo+aX5rjiil+4+7O9TA4w96bI3tqZToYbWPbP4/JsgmYWqFVJOI7tHnNvhve5t5fA==" saltValue="FTJs7gOj2LKpqaCKkDZS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375</v>
      </c>
      <c r="C7" s="1082"/>
      <c r="D7" s="1082"/>
      <c r="E7" s="1082"/>
      <c r="F7" s="1082"/>
      <c r="G7" s="1082"/>
      <c r="H7" s="1082"/>
      <c r="I7" s="1082"/>
      <c r="J7" s="1082"/>
      <c r="K7" s="1082"/>
      <c r="L7" s="1082"/>
      <c r="M7" s="1082"/>
      <c r="N7" s="1082"/>
      <c r="O7" s="1082"/>
      <c r="P7" s="1083"/>
      <c r="Q7" s="1135">
        <v>10467</v>
      </c>
      <c r="R7" s="1136"/>
      <c r="S7" s="1136"/>
      <c r="T7" s="1136"/>
      <c r="U7" s="1136"/>
      <c r="V7" s="1136">
        <v>9696</v>
      </c>
      <c r="W7" s="1136"/>
      <c r="X7" s="1136"/>
      <c r="Y7" s="1136"/>
      <c r="Z7" s="1136"/>
      <c r="AA7" s="1136">
        <v>771</v>
      </c>
      <c r="AB7" s="1136"/>
      <c r="AC7" s="1136"/>
      <c r="AD7" s="1136"/>
      <c r="AE7" s="1137"/>
      <c r="AF7" s="1138">
        <v>526</v>
      </c>
      <c r="AG7" s="1139"/>
      <c r="AH7" s="1139"/>
      <c r="AI7" s="1139"/>
      <c r="AJ7" s="1140"/>
      <c r="AK7" s="1122" t="s">
        <v>582</v>
      </c>
      <c r="AL7" s="1123"/>
      <c r="AM7" s="1123"/>
      <c r="AN7" s="1123"/>
      <c r="AO7" s="1123"/>
      <c r="AP7" s="1123">
        <v>8570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565</v>
      </c>
      <c r="BT7" s="1127"/>
      <c r="BU7" s="1127"/>
      <c r="BV7" s="1127"/>
      <c r="BW7" s="1127"/>
      <c r="BX7" s="1127"/>
      <c r="BY7" s="1127"/>
      <c r="BZ7" s="1127"/>
      <c r="CA7" s="1127"/>
      <c r="CB7" s="1127"/>
      <c r="CC7" s="1127"/>
      <c r="CD7" s="1127"/>
      <c r="CE7" s="1127"/>
      <c r="CF7" s="1127"/>
      <c r="CG7" s="1128"/>
      <c r="CH7" s="1119">
        <v>-4</v>
      </c>
      <c r="CI7" s="1120"/>
      <c r="CJ7" s="1120"/>
      <c r="CK7" s="1120"/>
      <c r="CL7" s="1121"/>
      <c r="CM7" s="1119">
        <v>113</v>
      </c>
      <c r="CN7" s="1120"/>
      <c r="CO7" s="1120"/>
      <c r="CP7" s="1120"/>
      <c r="CQ7" s="1121"/>
      <c r="CR7" s="1119">
        <v>100</v>
      </c>
      <c r="CS7" s="1120"/>
      <c r="CT7" s="1120"/>
      <c r="CU7" s="1120"/>
      <c r="CV7" s="1121"/>
      <c r="CW7" s="1119">
        <v>7</v>
      </c>
      <c r="CX7" s="1120"/>
      <c r="CY7" s="1120"/>
      <c r="CZ7" s="1120"/>
      <c r="DA7" s="1121"/>
      <c r="DB7" s="1119" t="s">
        <v>580</v>
      </c>
      <c r="DC7" s="1120"/>
      <c r="DD7" s="1120"/>
      <c r="DE7" s="1120"/>
      <c r="DF7" s="1121"/>
      <c r="DG7" s="1119" t="s">
        <v>580</v>
      </c>
      <c r="DH7" s="1120"/>
      <c r="DI7" s="1120"/>
      <c r="DJ7" s="1120"/>
      <c r="DK7" s="1121"/>
      <c r="DL7" s="1119" t="s">
        <v>580</v>
      </c>
      <c r="DM7" s="1120"/>
      <c r="DN7" s="1120"/>
      <c r="DO7" s="1120"/>
      <c r="DP7" s="1121"/>
      <c r="DQ7" s="1119" t="s">
        <v>580</v>
      </c>
      <c r="DR7" s="1120"/>
      <c r="DS7" s="1120"/>
      <c r="DT7" s="1120"/>
      <c r="DU7" s="1121"/>
      <c r="DV7" s="1146"/>
      <c r="DW7" s="1147"/>
      <c r="DX7" s="1147"/>
      <c r="DY7" s="1147"/>
      <c r="DZ7" s="1148"/>
      <c r="EA7" s="234"/>
    </row>
    <row r="8" spans="1:131" s="235" customFormat="1" ht="26.25" customHeight="1" x14ac:dyDescent="0.15">
      <c r="A8" s="241">
        <v>2</v>
      </c>
      <c r="B8" s="1068" t="s">
        <v>376</v>
      </c>
      <c r="C8" s="1069"/>
      <c r="D8" s="1069"/>
      <c r="E8" s="1069"/>
      <c r="F8" s="1069"/>
      <c r="G8" s="1069"/>
      <c r="H8" s="1069"/>
      <c r="I8" s="1069"/>
      <c r="J8" s="1069"/>
      <c r="K8" s="1069"/>
      <c r="L8" s="1069"/>
      <c r="M8" s="1069"/>
      <c r="N8" s="1069"/>
      <c r="O8" s="1069"/>
      <c r="P8" s="1070"/>
      <c r="Q8" s="1074">
        <v>25</v>
      </c>
      <c r="R8" s="1075"/>
      <c r="S8" s="1075"/>
      <c r="T8" s="1075"/>
      <c r="U8" s="1075"/>
      <c r="V8" s="1075">
        <v>7</v>
      </c>
      <c r="W8" s="1075"/>
      <c r="X8" s="1075"/>
      <c r="Y8" s="1075"/>
      <c r="Z8" s="1075"/>
      <c r="AA8" s="1075">
        <v>18</v>
      </c>
      <c r="AB8" s="1075"/>
      <c r="AC8" s="1075"/>
      <c r="AD8" s="1075"/>
      <c r="AE8" s="1076"/>
      <c r="AF8" s="1050">
        <v>1</v>
      </c>
      <c r="AG8" s="1051"/>
      <c r="AH8" s="1051"/>
      <c r="AI8" s="1051"/>
      <c r="AJ8" s="1052"/>
      <c r="AK8" s="1117" t="s">
        <v>580</v>
      </c>
      <c r="AL8" s="1118"/>
      <c r="AM8" s="1118"/>
      <c r="AN8" s="1118"/>
      <c r="AO8" s="1118"/>
      <c r="AP8" s="1118" t="s">
        <v>580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566</v>
      </c>
      <c r="BT8" s="1046"/>
      <c r="BU8" s="1046"/>
      <c r="BV8" s="1046"/>
      <c r="BW8" s="1046"/>
      <c r="BX8" s="1046"/>
      <c r="BY8" s="1046"/>
      <c r="BZ8" s="1046"/>
      <c r="CA8" s="1046"/>
      <c r="CB8" s="1046"/>
      <c r="CC8" s="1046"/>
      <c r="CD8" s="1046"/>
      <c r="CE8" s="1046"/>
      <c r="CF8" s="1046"/>
      <c r="CG8" s="1047"/>
      <c r="CH8" s="1020">
        <v>29</v>
      </c>
      <c r="CI8" s="1021"/>
      <c r="CJ8" s="1021"/>
      <c r="CK8" s="1021"/>
      <c r="CL8" s="1022"/>
      <c r="CM8" s="1020">
        <v>227</v>
      </c>
      <c r="CN8" s="1021"/>
      <c r="CO8" s="1021"/>
      <c r="CP8" s="1021"/>
      <c r="CQ8" s="1022"/>
      <c r="CR8" s="1020">
        <v>210</v>
      </c>
      <c r="CS8" s="1021"/>
      <c r="CT8" s="1021"/>
      <c r="CU8" s="1021"/>
      <c r="CV8" s="1022"/>
      <c r="CW8" s="1020" t="s">
        <v>580</v>
      </c>
      <c r="CX8" s="1021"/>
      <c r="CY8" s="1021"/>
      <c r="CZ8" s="1021"/>
      <c r="DA8" s="1022"/>
      <c r="DB8" s="1020" t="s">
        <v>580</v>
      </c>
      <c r="DC8" s="1021"/>
      <c r="DD8" s="1021"/>
      <c r="DE8" s="1021"/>
      <c r="DF8" s="1022"/>
      <c r="DG8" s="1020" t="s">
        <v>583</v>
      </c>
      <c r="DH8" s="1021"/>
      <c r="DI8" s="1021"/>
      <c r="DJ8" s="1021"/>
      <c r="DK8" s="1022"/>
      <c r="DL8" s="1020" t="s">
        <v>580</v>
      </c>
      <c r="DM8" s="1021"/>
      <c r="DN8" s="1021"/>
      <c r="DO8" s="1021"/>
      <c r="DP8" s="1022"/>
      <c r="DQ8" s="1020" t="s">
        <v>582</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567</v>
      </c>
      <c r="BT9" s="1046"/>
      <c r="BU9" s="1046"/>
      <c r="BV9" s="1046"/>
      <c r="BW9" s="1046"/>
      <c r="BX9" s="1046"/>
      <c r="BY9" s="1046"/>
      <c r="BZ9" s="1046"/>
      <c r="CA9" s="1046"/>
      <c r="CB9" s="1046"/>
      <c r="CC9" s="1046"/>
      <c r="CD9" s="1046"/>
      <c r="CE9" s="1046"/>
      <c r="CF9" s="1046"/>
      <c r="CG9" s="1047"/>
      <c r="CH9" s="1020">
        <v>1</v>
      </c>
      <c r="CI9" s="1021"/>
      <c r="CJ9" s="1021"/>
      <c r="CK9" s="1021"/>
      <c r="CL9" s="1022"/>
      <c r="CM9" s="1020">
        <v>123</v>
      </c>
      <c r="CN9" s="1021"/>
      <c r="CO9" s="1021"/>
      <c r="CP9" s="1021"/>
      <c r="CQ9" s="1022"/>
      <c r="CR9" s="1020">
        <v>10</v>
      </c>
      <c r="CS9" s="1021"/>
      <c r="CT9" s="1021"/>
      <c r="CU9" s="1021"/>
      <c r="CV9" s="1022"/>
      <c r="CW9" s="1020">
        <v>1</v>
      </c>
      <c r="CX9" s="1021"/>
      <c r="CY9" s="1021"/>
      <c r="CZ9" s="1021"/>
      <c r="DA9" s="1022"/>
      <c r="DB9" s="1020" t="s">
        <v>580</v>
      </c>
      <c r="DC9" s="1021"/>
      <c r="DD9" s="1021"/>
      <c r="DE9" s="1021"/>
      <c r="DF9" s="1022"/>
      <c r="DG9" s="1020" t="s">
        <v>580</v>
      </c>
      <c r="DH9" s="1021"/>
      <c r="DI9" s="1021"/>
      <c r="DJ9" s="1021"/>
      <c r="DK9" s="1022"/>
      <c r="DL9" s="1020" t="s">
        <v>580</v>
      </c>
      <c r="DM9" s="1021"/>
      <c r="DN9" s="1021"/>
      <c r="DO9" s="1021"/>
      <c r="DP9" s="1022"/>
      <c r="DQ9" s="1020" t="s">
        <v>580</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568</v>
      </c>
      <c r="BT10" s="1046"/>
      <c r="BU10" s="1046"/>
      <c r="BV10" s="1046"/>
      <c r="BW10" s="1046"/>
      <c r="BX10" s="1046"/>
      <c r="BY10" s="1046"/>
      <c r="BZ10" s="1046"/>
      <c r="CA10" s="1046"/>
      <c r="CB10" s="1046"/>
      <c r="CC10" s="1046"/>
      <c r="CD10" s="1046"/>
      <c r="CE10" s="1046"/>
      <c r="CF10" s="1046"/>
      <c r="CG10" s="1047"/>
      <c r="CH10" s="1020">
        <v>2</v>
      </c>
      <c r="CI10" s="1021"/>
      <c r="CJ10" s="1021"/>
      <c r="CK10" s="1021"/>
      <c r="CL10" s="1022"/>
      <c r="CM10" s="1020">
        <v>34</v>
      </c>
      <c r="CN10" s="1021"/>
      <c r="CO10" s="1021"/>
      <c r="CP10" s="1021"/>
      <c r="CQ10" s="1022"/>
      <c r="CR10" s="1020">
        <v>13</v>
      </c>
      <c r="CS10" s="1021"/>
      <c r="CT10" s="1021"/>
      <c r="CU10" s="1021"/>
      <c r="CV10" s="1022"/>
      <c r="CW10" s="1020" t="s">
        <v>580</v>
      </c>
      <c r="CX10" s="1021"/>
      <c r="CY10" s="1021"/>
      <c r="CZ10" s="1021"/>
      <c r="DA10" s="1022"/>
      <c r="DB10" s="1020" t="s">
        <v>580</v>
      </c>
      <c r="DC10" s="1021"/>
      <c r="DD10" s="1021"/>
      <c r="DE10" s="1021"/>
      <c r="DF10" s="1022"/>
      <c r="DG10" s="1020" t="s">
        <v>580</v>
      </c>
      <c r="DH10" s="1021"/>
      <c r="DI10" s="1021"/>
      <c r="DJ10" s="1021"/>
      <c r="DK10" s="1022"/>
      <c r="DL10" s="1020" t="s">
        <v>580</v>
      </c>
      <c r="DM10" s="1021"/>
      <c r="DN10" s="1021"/>
      <c r="DO10" s="1021"/>
      <c r="DP10" s="1022"/>
      <c r="DQ10" s="1020" t="s">
        <v>580</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378</v>
      </c>
      <c r="B23" s="975" t="s">
        <v>379</v>
      </c>
      <c r="C23" s="976"/>
      <c r="D23" s="976"/>
      <c r="E23" s="976"/>
      <c r="F23" s="976"/>
      <c r="G23" s="976"/>
      <c r="H23" s="976"/>
      <c r="I23" s="976"/>
      <c r="J23" s="976"/>
      <c r="K23" s="976"/>
      <c r="L23" s="976"/>
      <c r="M23" s="976"/>
      <c r="N23" s="976"/>
      <c r="O23" s="976"/>
      <c r="P23" s="977"/>
      <c r="Q23" s="1099">
        <v>10492</v>
      </c>
      <c r="R23" s="1100"/>
      <c r="S23" s="1100"/>
      <c r="T23" s="1100"/>
      <c r="U23" s="1100"/>
      <c r="V23" s="1100">
        <v>9703</v>
      </c>
      <c r="W23" s="1100"/>
      <c r="X23" s="1100"/>
      <c r="Y23" s="1100"/>
      <c r="Z23" s="1100"/>
      <c r="AA23" s="1100">
        <v>789</v>
      </c>
      <c r="AB23" s="1100"/>
      <c r="AC23" s="1100"/>
      <c r="AD23" s="1100"/>
      <c r="AE23" s="1101"/>
      <c r="AF23" s="1102">
        <v>528</v>
      </c>
      <c r="AG23" s="1100"/>
      <c r="AH23" s="1100"/>
      <c r="AI23" s="1100"/>
      <c r="AJ23" s="1103"/>
      <c r="AK23" s="1104"/>
      <c r="AL23" s="1105"/>
      <c r="AM23" s="1105"/>
      <c r="AN23" s="1105"/>
      <c r="AO23" s="1105"/>
      <c r="AP23" s="1100">
        <v>8570</v>
      </c>
      <c r="AQ23" s="1100"/>
      <c r="AR23" s="1100"/>
      <c r="AS23" s="1100"/>
      <c r="AT23" s="1100"/>
      <c r="AU23" s="1106"/>
      <c r="AV23" s="1106"/>
      <c r="AW23" s="1106"/>
      <c r="AX23" s="1106"/>
      <c r="AY23" s="1107"/>
      <c r="AZ23" s="1096" t="s">
        <v>138</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358</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390</v>
      </c>
      <c r="C28" s="1082"/>
      <c r="D28" s="1082"/>
      <c r="E28" s="1082"/>
      <c r="F28" s="1082"/>
      <c r="G28" s="1082"/>
      <c r="H28" s="1082"/>
      <c r="I28" s="1082"/>
      <c r="J28" s="1082"/>
      <c r="K28" s="1082"/>
      <c r="L28" s="1082"/>
      <c r="M28" s="1082"/>
      <c r="N28" s="1082"/>
      <c r="O28" s="1082"/>
      <c r="P28" s="1083"/>
      <c r="Q28" s="1084">
        <v>31</v>
      </c>
      <c r="R28" s="1085"/>
      <c r="S28" s="1085"/>
      <c r="T28" s="1085"/>
      <c r="U28" s="1085"/>
      <c r="V28" s="1085">
        <v>22</v>
      </c>
      <c r="W28" s="1085"/>
      <c r="X28" s="1085"/>
      <c r="Y28" s="1085"/>
      <c r="Z28" s="1085"/>
      <c r="AA28" s="1085">
        <v>8</v>
      </c>
      <c r="AB28" s="1085"/>
      <c r="AC28" s="1085"/>
      <c r="AD28" s="1085"/>
      <c r="AE28" s="1086"/>
      <c r="AF28" s="1087">
        <v>8</v>
      </c>
      <c r="AG28" s="1085"/>
      <c r="AH28" s="1085"/>
      <c r="AI28" s="1085"/>
      <c r="AJ28" s="1088"/>
      <c r="AK28" s="1089" t="s">
        <v>580</v>
      </c>
      <c r="AL28" s="1077"/>
      <c r="AM28" s="1077"/>
      <c r="AN28" s="1077"/>
      <c r="AO28" s="1077"/>
      <c r="AP28" s="1077" t="s">
        <v>580</v>
      </c>
      <c r="AQ28" s="1077"/>
      <c r="AR28" s="1077"/>
      <c r="AS28" s="1077"/>
      <c r="AT28" s="1077"/>
      <c r="AU28" s="1077" t="s">
        <v>580</v>
      </c>
      <c r="AV28" s="1077"/>
      <c r="AW28" s="1077"/>
      <c r="AX28" s="1077"/>
      <c r="AY28" s="1077"/>
      <c r="AZ28" s="1078" t="s">
        <v>580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391</v>
      </c>
      <c r="C29" s="1069"/>
      <c r="D29" s="1069"/>
      <c r="E29" s="1069"/>
      <c r="F29" s="1069"/>
      <c r="G29" s="1069"/>
      <c r="H29" s="1069"/>
      <c r="I29" s="1069"/>
      <c r="J29" s="1069"/>
      <c r="K29" s="1069"/>
      <c r="L29" s="1069"/>
      <c r="M29" s="1069"/>
      <c r="N29" s="1069"/>
      <c r="O29" s="1069"/>
      <c r="P29" s="1070"/>
      <c r="Q29" s="1074">
        <v>1660</v>
      </c>
      <c r="R29" s="1075"/>
      <c r="S29" s="1075"/>
      <c r="T29" s="1075"/>
      <c r="U29" s="1075"/>
      <c r="V29" s="1075">
        <v>1489</v>
      </c>
      <c r="W29" s="1075"/>
      <c r="X29" s="1075"/>
      <c r="Y29" s="1075"/>
      <c r="Z29" s="1075"/>
      <c r="AA29" s="1075">
        <v>171</v>
      </c>
      <c r="AB29" s="1075"/>
      <c r="AC29" s="1075"/>
      <c r="AD29" s="1075"/>
      <c r="AE29" s="1076"/>
      <c r="AF29" s="1050">
        <v>171</v>
      </c>
      <c r="AG29" s="1051"/>
      <c r="AH29" s="1051"/>
      <c r="AI29" s="1051"/>
      <c r="AJ29" s="1052"/>
      <c r="AK29" s="1011">
        <v>143</v>
      </c>
      <c r="AL29" s="1002"/>
      <c r="AM29" s="1002"/>
      <c r="AN29" s="1002"/>
      <c r="AO29" s="1002"/>
      <c r="AP29" s="1002" t="s">
        <v>580</v>
      </c>
      <c r="AQ29" s="1002"/>
      <c r="AR29" s="1002"/>
      <c r="AS29" s="1002"/>
      <c r="AT29" s="1002"/>
      <c r="AU29" s="1002" t="s">
        <v>580</v>
      </c>
      <c r="AV29" s="1002"/>
      <c r="AW29" s="1002"/>
      <c r="AX29" s="1002"/>
      <c r="AY29" s="1002"/>
      <c r="AZ29" s="1073" t="s">
        <v>580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392</v>
      </c>
      <c r="C30" s="1069"/>
      <c r="D30" s="1069"/>
      <c r="E30" s="1069"/>
      <c r="F30" s="1069"/>
      <c r="G30" s="1069"/>
      <c r="H30" s="1069"/>
      <c r="I30" s="1069"/>
      <c r="J30" s="1069"/>
      <c r="K30" s="1069"/>
      <c r="L30" s="1069"/>
      <c r="M30" s="1069"/>
      <c r="N30" s="1069"/>
      <c r="O30" s="1069"/>
      <c r="P30" s="1070"/>
      <c r="Q30" s="1074">
        <v>131</v>
      </c>
      <c r="R30" s="1075"/>
      <c r="S30" s="1075"/>
      <c r="T30" s="1075"/>
      <c r="U30" s="1075"/>
      <c r="V30" s="1075">
        <v>120</v>
      </c>
      <c r="W30" s="1075"/>
      <c r="X30" s="1075"/>
      <c r="Y30" s="1075"/>
      <c r="Z30" s="1075"/>
      <c r="AA30" s="1075">
        <v>11</v>
      </c>
      <c r="AB30" s="1075"/>
      <c r="AC30" s="1075"/>
      <c r="AD30" s="1075"/>
      <c r="AE30" s="1076"/>
      <c r="AF30" s="1050">
        <v>11</v>
      </c>
      <c r="AG30" s="1051"/>
      <c r="AH30" s="1051"/>
      <c r="AI30" s="1051"/>
      <c r="AJ30" s="1052"/>
      <c r="AK30" s="1011">
        <v>7</v>
      </c>
      <c r="AL30" s="1002"/>
      <c r="AM30" s="1002"/>
      <c r="AN30" s="1002"/>
      <c r="AO30" s="1002"/>
      <c r="AP30" s="1002" t="s">
        <v>580</v>
      </c>
      <c r="AQ30" s="1002"/>
      <c r="AR30" s="1002"/>
      <c r="AS30" s="1002"/>
      <c r="AT30" s="1002"/>
      <c r="AU30" s="1002" t="s">
        <v>580</v>
      </c>
      <c r="AV30" s="1002"/>
      <c r="AW30" s="1002"/>
      <c r="AX30" s="1002"/>
      <c r="AY30" s="1002"/>
      <c r="AZ30" s="1073" t="s">
        <v>580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393</v>
      </c>
      <c r="C31" s="1069"/>
      <c r="D31" s="1069"/>
      <c r="E31" s="1069"/>
      <c r="F31" s="1069"/>
      <c r="G31" s="1069"/>
      <c r="H31" s="1069"/>
      <c r="I31" s="1069"/>
      <c r="J31" s="1069"/>
      <c r="K31" s="1069"/>
      <c r="L31" s="1069"/>
      <c r="M31" s="1069"/>
      <c r="N31" s="1069"/>
      <c r="O31" s="1069"/>
      <c r="P31" s="1070"/>
      <c r="Q31" s="1074">
        <v>1733</v>
      </c>
      <c r="R31" s="1075"/>
      <c r="S31" s="1075"/>
      <c r="T31" s="1075"/>
      <c r="U31" s="1075"/>
      <c r="V31" s="1075">
        <v>1717</v>
      </c>
      <c r="W31" s="1075"/>
      <c r="X31" s="1075"/>
      <c r="Y31" s="1075"/>
      <c r="Z31" s="1075"/>
      <c r="AA31" s="1075">
        <v>16</v>
      </c>
      <c r="AB31" s="1075"/>
      <c r="AC31" s="1075"/>
      <c r="AD31" s="1075"/>
      <c r="AE31" s="1076"/>
      <c r="AF31" s="1050">
        <v>16</v>
      </c>
      <c r="AG31" s="1051"/>
      <c r="AH31" s="1051"/>
      <c r="AI31" s="1051"/>
      <c r="AJ31" s="1052"/>
      <c r="AK31" s="1011">
        <v>267</v>
      </c>
      <c r="AL31" s="1002"/>
      <c r="AM31" s="1002"/>
      <c r="AN31" s="1002"/>
      <c r="AO31" s="1002"/>
      <c r="AP31" s="1073" t="s">
        <v>580</v>
      </c>
      <c r="AQ31" s="1073"/>
      <c r="AR31" s="1073"/>
      <c r="AS31" s="1073"/>
      <c r="AT31" s="1073"/>
      <c r="AU31" s="1073" t="s">
        <v>580</v>
      </c>
      <c r="AV31" s="1073"/>
      <c r="AW31" s="1073"/>
      <c r="AX31" s="1073"/>
      <c r="AY31" s="1073"/>
      <c r="AZ31" s="1073" t="s">
        <v>580</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394</v>
      </c>
      <c r="C32" s="1069"/>
      <c r="D32" s="1069"/>
      <c r="E32" s="1069"/>
      <c r="F32" s="1069"/>
      <c r="G32" s="1069"/>
      <c r="H32" s="1069"/>
      <c r="I32" s="1069"/>
      <c r="J32" s="1069"/>
      <c r="K32" s="1069"/>
      <c r="L32" s="1069"/>
      <c r="M32" s="1069"/>
      <c r="N32" s="1069"/>
      <c r="O32" s="1069"/>
      <c r="P32" s="1070"/>
      <c r="Q32" s="1074">
        <v>152</v>
      </c>
      <c r="R32" s="1075"/>
      <c r="S32" s="1075"/>
      <c r="T32" s="1075"/>
      <c r="U32" s="1075"/>
      <c r="V32" s="1075">
        <v>149</v>
      </c>
      <c r="W32" s="1075"/>
      <c r="X32" s="1075"/>
      <c r="Y32" s="1075"/>
      <c r="Z32" s="1075"/>
      <c r="AA32" s="1075">
        <v>3</v>
      </c>
      <c r="AB32" s="1075"/>
      <c r="AC32" s="1075"/>
      <c r="AD32" s="1075"/>
      <c r="AE32" s="1076"/>
      <c r="AF32" s="1050">
        <v>3</v>
      </c>
      <c r="AG32" s="1051"/>
      <c r="AH32" s="1051"/>
      <c r="AI32" s="1051"/>
      <c r="AJ32" s="1052"/>
      <c r="AK32" s="1011">
        <v>83</v>
      </c>
      <c r="AL32" s="1002"/>
      <c r="AM32" s="1002"/>
      <c r="AN32" s="1002"/>
      <c r="AO32" s="1002"/>
      <c r="AP32" s="1073" t="s">
        <v>580</v>
      </c>
      <c r="AQ32" s="1073"/>
      <c r="AR32" s="1073"/>
      <c r="AS32" s="1073"/>
      <c r="AT32" s="1073"/>
      <c r="AU32" s="1073" t="s">
        <v>580</v>
      </c>
      <c r="AV32" s="1073"/>
      <c r="AW32" s="1073"/>
      <c r="AX32" s="1073"/>
      <c r="AY32" s="1073"/>
      <c r="AZ32" s="1073" t="s">
        <v>580</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395</v>
      </c>
      <c r="C33" s="1069"/>
      <c r="D33" s="1069"/>
      <c r="E33" s="1069"/>
      <c r="F33" s="1069"/>
      <c r="G33" s="1069"/>
      <c r="H33" s="1069"/>
      <c r="I33" s="1069"/>
      <c r="J33" s="1069"/>
      <c r="K33" s="1069"/>
      <c r="L33" s="1069"/>
      <c r="M33" s="1069"/>
      <c r="N33" s="1069"/>
      <c r="O33" s="1069"/>
      <c r="P33" s="1070"/>
      <c r="Q33" s="1074">
        <v>917</v>
      </c>
      <c r="R33" s="1075"/>
      <c r="S33" s="1075"/>
      <c r="T33" s="1075"/>
      <c r="U33" s="1075"/>
      <c r="V33" s="1075">
        <v>936</v>
      </c>
      <c r="W33" s="1075"/>
      <c r="X33" s="1075"/>
      <c r="Y33" s="1075"/>
      <c r="Z33" s="1075"/>
      <c r="AA33" s="1075">
        <v>-19</v>
      </c>
      <c r="AB33" s="1075"/>
      <c r="AC33" s="1075"/>
      <c r="AD33" s="1075"/>
      <c r="AE33" s="1076"/>
      <c r="AF33" s="1050">
        <v>638</v>
      </c>
      <c r="AG33" s="1051"/>
      <c r="AH33" s="1051"/>
      <c r="AI33" s="1051"/>
      <c r="AJ33" s="1052"/>
      <c r="AK33" s="1011">
        <v>171</v>
      </c>
      <c r="AL33" s="1002"/>
      <c r="AM33" s="1002"/>
      <c r="AN33" s="1002"/>
      <c r="AO33" s="1002"/>
      <c r="AP33" s="1002">
        <v>177</v>
      </c>
      <c r="AQ33" s="1002"/>
      <c r="AR33" s="1002"/>
      <c r="AS33" s="1002"/>
      <c r="AT33" s="1002"/>
      <c r="AU33" s="1002">
        <v>130</v>
      </c>
      <c r="AV33" s="1002"/>
      <c r="AW33" s="1002"/>
      <c r="AX33" s="1002"/>
      <c r="AY33" s="1002"/>
      <c r="AZ33" s="1073" t="s">
        <v>580</v>
      </c>
      <c r="BA33" s="1073"/>
      <c r="BB33" s="1073"/>
      <c r="BC33" s="1073"/>
      <c r="BD33" s="1073"/>
      <c r="BE33" s="1063" t="s">
        <v>396</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397</v>
      </c>
      <c r="C34" s="1069"/>
      <c r="D34" s="1069"/>
      <c r="E34" s="1069"/>
      <c r="F34" s="1069"/>
      <c r="G34" s="1069"/>
      <c r="H34" s="1069"/>
      <c r="I34" s="1069"/>
      <c r="J34" s="1069"/>
      <c r="K34" s="1069"/>
      <c r="L34" s="1069"/>
      <c r="M34" s="1069"/>
      <c r="N34" s="1069"/>
      <c r="O34" s="1069"/>
      <c r="P34" s="1070"/>
      <c r="Q34" s="1074">
        <v>284</v>
      </c>
      <c r="R34" s="1075"/>
      <c r="S34" s="1075"/>
      <c r="T34" s="1075"/>
      <c r="U34" s="1075"/>
      <c r="V34" s="1075">
        <v>288</v>
      </c>
      <c r="W34" s="1075"/>
      <c r="X34" s="1075"/>
      <c r="Y34" s="1075"/>
      <c r="Z34" s="1075"/>
      <c r="AA34" s="1075">
        <v>-3</v>
      </c>
      <c r="AB34" s="1075"/>
      <c r="AC34" s="1075"/>
      <c r="AD34" s="1075"/>
      <c r="AE34" s="1076"/>
      <c r="AF34" s="1050">
        <v>342</v>
      </c>
      <c r="AG34" s="1051"/>
      <c r="AH34" s="1051"/>
      <c r="AI34" s="1051"/>
      <c r="AJ34" s="1052"/>
      <c r="AK34" s="1011">
        <v>44</v>
      </c>
      <c r="AL34" s="1002"/>
      <c r="AM34" s="1002"/>
      <c r="AN34" s="1002"/>
      <c r="AO34" s="1002"/>
      <c r="AP34" s="1002">
        <v>340</v>
      </c>
      <c r="AQ34" s="1002"/>
      <c r="AR34" s="1002"/>
      <c r="AS34" s="1002"/>
      <c r="AT34" s="1002"/>
      <c r="AU34" s="1002">
        <v>172</v>
      </c>
      <c r="AV34" s="1002"/>
      <c r="AW34" s="1002"/>
      <c r="AX34" s="1002"/>
      <c r="AY34" s="1002"/>
      <c r="AZ34" s="1073" t="s">
        <v>580</v>
      </c>
      <c r="BA34" s="1073"/>
      <c r="BB34" s="1073"/>
      <c r="BC34" s="1073"/>
      <c r="BD34" s="1073"/>
      <c r="BE34" s="1063" t="s">
        <v>398</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399</v>
      </c>
      <c r="C35" s="1069"/>
      <c r="D35" s="1069"/>
      <c r="E35" s="1069"/>
      <c r="F35" s="1069"/>
      <c r="G35" s="1069"/>
      <c r="H35" s="1069"/>
      <c r="I35" s="1069"/>
      <c r="J35" s="1069"/>
      <c r="K35" s="1069"/>
      <c r="L35" s="1069"/>
      <c r="M35" s="1069"/>
      <c r="N35" s="1069"/>
      <c r="O35" s="1069"/>
      <c r="P35" s="1070"/>
      <c r="Q35" s="1074">
        <v>441</v>
      </c>
      <c r="R35" s="1075"/>
      <c r="S35" s="1075"/>
      <c r="T35" s="1075"/>
      <c r="U35" s="1075"/>
      <c r="V35" s="1075">
        <v>420</v>
      </c>
      <c r="W35" s="1075"/>
      <c r="X35" s="1075"/>
      <c r="Y35" s="1075"/>
      <c r="Z35" s="1075"/>
      <c r="AA35" s="1075">
        <v>21</v>
      </c>
      <c r="AB35" s="1075"/>
      <c r="AC35" s="1075"/>
      <c r="AD35" s="1075"/>
      <c r="AE35" s="1076"/>
      <c r="AF35" s="1050">
        <v>42</v>
      </c>
      <c r="AG35" s="1051"/>
      <c r="AH35" s="1051"/>
      <c r="AI35" s="1051"/>
      <c r="AJ35" s="1052"/>
      <c r="AK35" s="1011">
        <v>373</v>
      </c>
      <c r="AL35" s="1002"/>
      <c r="AM35" s="1002"/>
      <c r="AN35" s="1002"/>
      <c r="AO35" s="1002"/>
      <c r="AP35" s="1002">
        <v>2872</v>
      </c>
      <c r="AQ35" s="1002"/>
      <c r="AR35" s="1002"/>
      <c r="AS35" s="1002"/>
      <c r="AT35" s="1002"/>
      <c r="AU35" s="1002">
        <v>2052</v>
      </c>
      <c r="AV35" s="1002"/>
      <c r="AW35" s="1002"/>
      <c r="AX35" s="1002"/>
      <c r="AY35" s="1002"/>
      <c r="AZ35" s="1073" t="s">
        <v>580</v>
      </c>
      <c r="BA35" s="1073"/>
      <c r="BB35" s="1073"/>
      <c r="BC35" s="1073"/>
      <c r="BD35" s="1073"/>
      <c r="BE35" s="1063" t="s">
        <v>396</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400</v>
      </c>
      <c r="C36" s="1069"/>
      <c r="D36" s="1069"/>
      <c r="E36" s="1069"/>
      <c r="F36" s="1069"/>
      <c r="G36" s="1069"/>
      <c r="H36" s="1069"/>
      <c r="I36" s="1069"/>
      <c r="J36" s="1069"/>
      <c r="K36" s="1069"/>
      <c r="L36" s="1069"/>
      <c r="M36" s="1069"/>
      <c r="N36" s="1069"/>
      <c r="O36" s="1069"/>
      <c r="P36" s="1070"/>
      <c r="Q36" s="1074">
        <v>275</v>
      </c>
      <c r="R36" s="1075"/>
      <c r="S36" s="1075"/>
      <c r="T36" s="1075"/>
      <c r="U36" s="1075"/>
      <c r="V36" s="1075">
        <v>271</v>
      </c>
      <c r="W36" s="1075"/>
      <c r="X36" s="1075"/>
      <c r="Y36" s="1075"/>
      <c r="Z36" s="1075"/>
      <c r="AA36" s="1075">
        <v>5</v>
      </c>
      <c r="AB36" s="1075"/>
      <c r="AC36" s="1075"/>
      <c r="AD36" s="1075"/>
      <c r="AE36" s="1076"/>
      <c r="AF36" s="1050">
        <v>5</v>
      </c>
      <c r="AG36" s="1051"/>
      <c r="AH36" s="1051"/>
      <c r="AI36" s="1051"/>
      <c r="AJ36" s="1052"/>
      <c r="AK36" s="1011">
        <v>200</v>
      </c>
      <c r="AL36" s="1002"/>
      <c r="AM36" s="1002"/>
      <c r="AN36" s="1002"/>
      <c r="AO36" s="1002"/>
      <c r="AP36" s="1002">
        <v>1626</v>
      </c>
      <c r="AQ36" s="1002"/>
      <c r="AR36" s="1002"/>
      <c r="AS36" s="1002"/>
      <c r="AT36" s="1002"/>
      <c r="AU36" s="1002">
        <v>1352</v>
      </c>
      <c r="AV36" s="1002"/>
      <c r="AW36" s="1002"/>
      <c r="AX36" s="1002"/>
      <c r="AY36" s="1002"/>
      <c r="AZ36" s="1073" t="s">
        <v>580</v>
      </c>
      <c r="BA36" s="1073"/>
      <c r="BB36" s="1073"/>
      <c r="BC36" s="1073"/>
      <c r="BD36" s="1073"/>
      <c r="BE36" s="1063" t="s">
        <v>401</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t="s">
        <v>402</v>
      </c>
      <c r="C37" s="1069"/>
      <c r="D37" s="1069"/>
      <c r="E37" s="1069"/>
      <c r="F37" s="1069"/>
      <c r="G37" s="1069"/>
      <c r="H37" s="1069"/>
      <c r="I37" s="1069"/>
      <c r="J37" s="1069"/>
      <c r="K37" s="1069"/>
      <c r="L37" s="1069"/>
      <c r="M37" s="1069"/>
      <c r="N37" s="1069"/>
      <c r="O37" s="1069"/>
      <c r="P37" s="1070"/>
      <c r="Q37" s="1074">
        <v>175</v>
      </c>
      <c r="R37" s="1075"/>
      <c r="S37" s="1075"/>
      <c r="T37" s="1075"/>
      <c r="U37" s="1075"/>
      <c r="V37" s="1075">
        <v>170</v>
      </c>
      <c r="W37" s="1075"/>
      <c r="X37" s="1075"/>
      <c r="Y37" s="1075"/>
      <c r="Z37" s="1075"/>
      <c r="AA37" s="1075">
        <v>4</v>
      </c>
      <c r="AB37" s="1075"/>
      <c r="AC37" s="1075"/>
      <c r="AD37" s="1075"/>
      <c r="AE37" s="1076"/>
      <c r="AF37" s="1050">
        <v>4</v>
      </c>
      <c r="AG37" s="1051"/>
      <c r="AH37" s="1051"/>
      <c r="AI37" s="1051"/>
      <c r="AJ37" s="1052"/>
      <c r="AK37" s="1011">
        <v>124</v>
      </c>
      <c r="AL37" s="1002"/>
      <c r="AM37" s="1002"/>
      <c r="AN37" s="1002"/>
      <c r="AO37" s="1002"/>
      <c r="AP37" s="1002">
        <v>1149</v>
      </c>
      <c r="AQ37" s="1002"/>
      <c r="AR37" s="1002"/>
      <c r="AS37" s="1002"/>
      <c r="AT37" s="1002"/>
      <c r="AU37" s="1002">
        <v>962</v>
      </c>
      <c r="AV37" s="1002"/>
      <c r="AW37" s="1002"/>
      <c r="AX37" s="1002"/>
      <c r="AY37" s="1002"/>
      <c r="AZ37" s="1073" t="s">
        <v>580</v>
      </c>
      <c r="BA37" s="1073"/>
      <c r="BB37" s="1073"/>
      <c r="BC37" s="1073"/>
      <c r="BD37" s="1073"/>
      <c r="BE37" s="1063" t="s">
        <v>403</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t="s">
        <v>404</v>
      </c>
      <c r="C38" s="1069"/>
      <c r="D38" s="1069"/>
      <c r="E38" s="1069"/>
      <c r="F38" s="1069"/>
      <c r="G38" s="1069"/>
      <c r="H38" s="1069"/>
      <c r="I38" s="1069"/>
      <c r="J38" s="1069"/>
      <c r="K38" s="1069"/>
      <c r="L38" s="1069"/>
      <c r="M38" s="1069"/>
      <c r="N38" s="1069"/>
      <c r="O38" s="1069"/>
      <c r="P38" s="1070"/>
      <c r="Q38" s="1074">
        <v>42</v>
      </c>
      <c r="R38" s="1075"/>
      <c r="S38" s="1075"/>
      <c r="T38" s="1075"/>
      <c r="U38" s="1075"/>
      <c r="V38" s="1075">
        <v>39</v>
      </c>
      <c r="W38" s="1075"/>
      <c r="X38" s="1075"/>
      <c r="Y38" s="1075"/>
      <c r="Z38" s="1075"/>
      <c r="AA38" s="1075">
        <v>3</v>
      </c>
      <c r="AB38" s="1075"/>
      <c r="AC38" s="1075"/>
      <c r="AD38" s="1075"/>
      <c r="AE38" s="1076"/>
      <c r="AF38" s="1050">
        <v>3</v>
      </c>
      <c r="AG38" s="1051"/>
      <c r="AH38" s="1051"/>
      <c r="AI38" s="1051"/>
      <c r="AJ38" s="1052"/>
      <c r="AK38" s="1011">
        <v>22</v>
      </c>
      <c r="AL38" s="1002"/>
      <c r="AM38" s="1002"/>
      <c r="AN38" s="1002"/>
      <c r="AO38" s="1002"/>
      <c r="AP38" s="1002">
        <v>70</v>
      </c>
      <c r="AQ38" s="1002"/>
      <c r="AR38" s="1002"/>
      <c r="AS38" s="1002"/>
      <c r="AT38" s="1002"/>
      <c r="AU38" s="1002">
        <v>58</v>
      </c>
      <c r="AV38" s="1002"/>
      <c r="AW38" s="1002"/>
      <c r="AX38" s="1002"/>
      <c r="AY38" s="1002"/>
      <c r="AZ38" s="1073" t="s">
        <v>580</v>
      </c>
      <c r="BA38" s="1073"/>
      <c r="BB38" s="1073"/>
      <c r="BC38" s="1073"/>
      <c r="BD38" s="1073"/>
      <c r="BE38" s="1063" t="s">
        <v>401</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t="s">
        <v>405</v>
      </c>
      <c r="C39" s="1069"/>
      <c r="D39" s="1069"/>
      <c r="E39" s="1069"/>
      <c r="F39" s="1069"/>
      <c r="G39" s="1069"/>
      <c r="H39" s="1069"/>
      <c r="I39" s="1069"/>
      <c r="J39" s="1069"/>
      <c r="K39" s="1069"/>
      <c r="L39" s="1069"/>
      <c r="M39" s="1069"/>
      <c r="N39" s="1069"/>
      <c r="O39" s="1069"/>
      <c r="P39" s="1070"/>
      <c r="Q39" s="1074">
        <v>1</v>
      </c>
      <c r="R39" s="1075"/>
      <c r="S39" s="1075"/>
      <c r="T39" s="1075"/>
      <c r="U39" s="1075"/>
      <c r="V39" s="1075">
        <v>1</v>
      </c>
      <c r="W39" s="1075"/>
      <c r="X39" s="1075"/>
      <c r="Y39" s="1075"/>
      <c r="Z39" s="1075"/>
      <c r="AA39" s="1075">
        <v>0</v>
      </c>
      <c r="AB39" s="1075"/>
      <c r="AC39" s="1075"/>
      <c r="AD39" s="1075"/>
      <c r="AE39" s="1076"/>
      <c r="AF39" s="1050" t="s">
        <v>406</v>
      </c>
      <c r="AG39" s="1051"/>
      <c r="AH39" s="1051"/>
      <c r="AI39" s="1051"/>
      <c r="AJ39" s="1052"/>
      <c r="AK39" s="1011" t="s">
        <v>584</v>
      </c>
      <c r="AL39" s="1002"/>
      <c r="AM39" s="1002"/>
      <c r="AN39" s="1002"/>
      <c r="AO39" s="1002"/>
      <c r="AP39" s="1073" t="s">
        <v>580</v>
      </c>
      <c r="AQ39" s="1073"/>
      <c r="AR39" s="1073"/>
      <c r="AS39" s="1073"/>
      <c r="AT39" s="1073"/>
      <c r="AU39" s="1073" t="s">
        <v>580</v>
      </c>
      <c r="AV39" s="1073"/>
      <c r="AW39" s="1073"/>
      <c r="AX39" s="1073"/>
      <c r="AY39" s="1073"/>
      <c r="AZ39" s="1073" t="s">
        <v>580</v>
      </c>
      <c r="BA39" s="1073"/>
      <c r="BB39" s="1073"/>
      <c r="BC39" s="1073"/>
      <c r="BD39" s="1073"/>
      <c r="BE39" s="1063" t="s">
        <v>401</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407</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378</v>
      </c>
      <c r="B63" s="975" t="s">
        <v>408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1243</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409</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411</v>
      </c>
      <c r="B66" s="1027"/>
      <c r="C66" s="1027"/>
      <c r="D66" s="1027"/>
      <c r="E66" s="1027"/>
      <c r="F66" s="1027"/>
      <c r="G66" s="1027"/>
      <c r="H66" s="1027"/>
      <c r="I66" s="1027"/>
      <c r="J66" s="1027"/>
      <c r="K66" s="1027"/>
      <c r="L66" s="1027"/>
      <c r="M66" s="1027"/>
      <c r="N66" s="1027"/>
      <c r="O66" s="1027"/>
      <c r="P66" s="1028"/>
      <c r="Q66" s="1032" t="s">
        <v>382</v>
      </c>
      <c r="R66" s="1033"/>
      <c r="S66" s="1033"/>
      <c r="T66" s="1033"/>
      <c r="U66" s="1034"/>
      <c r="V66" s="1032" t="s">
        <v>412</v>
      </c>
      <c r="W66" s="1033"/>
      <c r="X66" s="1033"/>
      <c r="Y66" s="1033"/>
      <c r="Z66" s="1034"/>
      <c r="AA66" s="1032" t="s">
        <v>384</v>
      </c>
      <c r="AB66" s="1033"/>
      <c r="AC66" s="1033"/>
      <c r="AD66" s="1033"/>
      <c r="AE66" s="1034"/>
      <c r="AF66" s="1038" t="s">
        <v>413</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569</v>
      </c>
      <c r="C68" s="1017"/>
      <c r="D68" s="1017"/>
      <c r="E68" s="1017"/>
      <c r="F68" s="1017"/>
      <c r="G68" s="1017"/>
      <c r="H68" s="1017"/>
      <c r="I68" s="1017"/>
      <c r="J68" s="1017"/>
      <c r="K68" s="1017"/>
      <c r="L68" s="1017"/>
      <c r="M68" s="1017"/>
      <c r="N68" s="1017"/>
      <c r="O68" s="1017"/>
      <c r="P68" s="1018"/>
      <c r="Q68" s="1019">
        <v>469</v>
      </c>
      <c r="R68" s="1013"/>
      <c r="S68" s="1013"/>
      <c r="T68" s="1013"/>
      <c r="U68" s="1013"/>
      <c r="V68" s="1013">
        <v>399</v>
      </c>
      <c r="W68" s="1013"/>
      <c r="X68" s="1013"/>
      <c r="Y68" s="1013"/>
      <c r="Z68" s="1013"/>
      <c r="AA68" s="1013">
        <v>70</v>
      </c>
      <c r="AB68" s="1013"/>
      <c r="AC68" s="1013"/>
      <c r="AD68" s="1013"/>
      <c r="AE68" s="1013"/>
      <c r="AF68" s="1013">
        <v>70</v>
      </c>
      <c r="AG68" s="1013"/>
      <c r="AH68" s="1013"/>
      <c r="AI68" s="1013"/>
      <c r="AJ68" s="1013"/>
      <c r="AK68" s="1013" t="s">
        <v>580</v>
      </c>
      <c r="AL68" s="1013"/>
      <c r="AM68" s="1013"/>
      <c r="AN68" s="1013"/>
      <c r="AO68" s="1013"/>
      <c r="AP68" s="1013" t="s">
        <v>580</v>
      </c>
      <c r="AQ68" s="1013"/>
      <c r="AR68" s="1013"/>
      <c r="AS68" s="1013"/>
      <c r="AT68" s="1013"/>
      <c r="AU68" s="1013" t="s">
        <v>580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570</v>
      </c>
      <c r="C69" s="1006"/>
      <c r="D69" s="1006"/>
      <c r="E69" s="1006"/>
      <c r="F69" s="1006"/>
      <c r="G69" s="1006"/>
      <c r="H69" s="1006"/>
      <c r="I69" s="1006"/>
      <c r="J69" s="1006"/>
      <c r="K69" s="1006"/>
      <c r="L69" s="1006"/>
      <c r="M69" s="1006"/>
      <c r="N69" s="1006"/>
      <c r="O69" s="1006"/>
      <c r="P69" s="1007"/>
      <c r="Q69" s="1008">
        <v>605</v>
      </c>
      <c r="R69" s="1002"/>
      <c r="S69" s="1002"/>
      <c r="T69" s="1002"/>
      <c r="U69" s="1002"/>
      <c r="V69" s="1002">
        <v>553</v>
      </c>
      <c r="W69" s="1002"/>
      <c r="X69" s="1002"/>
      <c r="Y69" s="1002"/>
      <c r="Z69" s="1002"/>
      <c r="AA69" s="1002">
        <v>52</v>
      </c>
      <c r="AB69" s="1002"/>
      <c r="AC69" s="1002"/>
      <c r="AD69" s="1002"/>
      <c r="AE69" s="1002"/>
      <c r="AF69" s="1002">
        <v>52</v>
      </c>
      <c r="AG69" s="1002"/>
      <c r="AH69" s="1002"/>
      <c r="AI69" s="1002"/>
      <c r="AJ69" s="1002"/>
      <c r="AK69" s="1002" t="s">
        <v>581</v>
      </c>
      <c r="AL69" s="1002"/>
      <c r="AM69" s="1002"/>
      <c r="AN69" s="1002"/>
      <c r="AO69" s="1002"/>
      <c r="AP69" s="1002" t="s">
        <v>581</v>
      </c>
      <c r="AQ69" s="1002"/>
      <c r="AR69" s="1002"/>
      <c r="AS69" s="1002"/>
      <c r="AT69" s="1002"/>
      <c r="AU69" s="1002" t="s">
        <v>581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571</v>
      </c>
      <c r="C70" s="1006"/>
      <c r="D70" s="1006"/>
      <c r="E70" s="1006"/>
      <c r="F70" s="1006"/>
      <c r="G70" s="1006"/>
      <c r="H70" s="1006"/>
      <c r="I70" s="1006"/>
      <c r="J70" s="1006"/>
      <c r="K70" s="1006"/>
      <c r="L70" s="1006"/>
      <c r="M70" s="1006"/>
      <c r="N70" s="1006"/>
      <c r="O70" s="1006"/>
      <c r="P70" s="1007"/>
      <c r="Q70" s="1008">
        <v>9347</v>
      </c>
      <c r="R70" s="1002"/>
      <c r="S70" s="1002"/>
      <c r="T70" s="1002"/>
      <c r="U70" s="1002"/>
      <c r="V70" s="1002">
        <v>8885</v>
      </c>
      <c r="W70" s="1002"/>
      <c r="X70" s="1002"/>
      <c r="Y70" s="1002"/>
      <c r="Z70" s="1002"/>
      <c r="AA70" s="1002">
        <v>462</v>
      </c>
      <c r="AB70" s="1002"/>
      <c r="AC70" s="1002"/>
      <c r="AD70" s="1002"/>
      <c r="AE70" s="1002"/>
      <c r="AF70" s="1002">
        <v>462</v>
      </c>
      <c r="AG70" s="1002"/>
      <c r="AH70" s="1002"/>
      <c r="AI70" s="1002"/>
      <c r="AJ70" s="1002"/>
      <c r="AK70" s="1002">
        <v>3300</v>
      </c>
      <c r="AL70" s="1002"/>
      <c r="AM70" s="1002"/>
      <c r="AN70" s="1002"/>
      <c r="AO70" s="1002"/>
      <c r="AP70" s="1002" t="s">
        <v>581</v>
      </c>
      <c r="AQ70" s="1002"/>
      <c r="AR70" s="1002"/>
      <c r="AS70" s="1002"/>
      <c r="AT70" s="1002"/>
      <c r="AU70" s="1002" t="s">
        <v>581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572</v>
      </c>
      <c r="C71" s="1006"/>
      <c r="D71" s="1006"/>
      <c r="E71" s="1006"/>
      <c r="F71" s="1006"/>
      <c r="G71" s="1006"/>
      <c r="H71" s="1006"/>
      <c r="I71" s="1006"/>
      <c r="J71" s="1006"/>
      <c r="K71" s="1006"/>
      <c r="L71" s="1006"/>
      <c r="M71" s="1006"/>
      <c r="N71" s="1006"/>
      <c r="O71" s="1006"/>
      <c r="P71" s="1007"/>
      <c r="Q71" s="1008">
        <v>552</v>
      </c>
      <c r="R71" s="1002"/>
      <c r="S71" s="1002"/>
      <c r="T71" s="1002"/>
      <c r="U71" s="1002"/>
      <c r="V71" s="1002">
        <v>550</v>
      </c>
      <c r="W71" s="1002"/>
      <c r="X71" s="1002"/>
      <c r="Y71" s="1002"/>
      <c r="Z71" s="1002"/>
      <c r="AA71" s="1002">
        <v>2</v>
      </c>
      <c r="AB71" s="1002"/>
      <c r="AC71" s="1002"/>
      <c r="AD71" s="1002"/>
      <c r="AE71" s="1002"/>
      <c r="AF71" s="1002">
        <v>2</v>
      </c>
      <c r="AG71" s="1002"/>
      <c r="AH71" s="1002"/>
      <c r="AI71" s="1002"/>
      <c r="AJ71" s="1002"/>
      <c r="AK71" s="1002" t="s">
        <v>581</v>
      </c>
      <c r="AL71" s="1002"/>
      <c r="AM71" s="1002"/>
      <c r="AN71" s="1002"/>
      <c r="AO71" s="1002"/>
      <c r="AP71" s="1002" t="s">
        <v>581</v>
      </c>
      <c r="AQ71" s="1002"/>
      <c r="AR71" s="1002"/>
      <c r="AS71" s="1002"/>
      <c r="AT71" s="1002"/>
      <c r="AU71" s="1002" t="s">
        <v>581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573</v>
      </c>
      <c r="C72" s="1006"/>
      <c r="D72" s="1006"/>
      <c r="E72" s="1006"/>
      <c r="F72" s="1006"/>
      <c r="G72" s="1006"/>
      <c r="H72" s="1006"/>
      <c r="I72" s="1006"/>
      <c r="J72" s="1006"/>
      <c r="K72" s="1006"/>
      <c r="L72" s="1006"/>
      <c r="M72" s="1006"/>
      <c r="N72" s="1006"/>
      <c r="O72" s="1006"/>
      <c r="P72" s="1007"/>
      <c r="Q72" s="1008">
        <v>51</v>
      </c>
      <c r="R72" s="1002"/>
      <c r="S72" s="1002"/>
      <c r="T72" s="1002"/>
      <c r="U72" s="1002"/>
      <c r="V72" s="1002">
        <v>41</v>
      </c>
      <c r="W72" s="1002"/>
      <c r="X72" s="1002"/>
      <c r="Y72" s="1002"/>
      <c r="Z72" s="1002"/>
      <c r="AA72" s="1002">
        <v>9</v>
      </c>
      <c r="AB72" s="1002"/>
      <c r="AC72" s="1002"/>
      <c r="AD72" s="1002"/>
      <c r="AE72" s="1002"/>
      <c r="AF72" s="1002">
        <v>9</v>
      </c>
      <c r="AG72" s="1002"/>
      <c r="AH72" s="1002"/>
      <c r="AI72" s="1002"/>
      <c r="AJ72" s="1002"/>
      <c r="AK72" s="1002" t="s">
        <v>581</v>
      </c>
      <c r="AL72" s="1002"/>
      <c r="AM72" s="1002"/>
      <c r="AN72" s="1002"/>
      <c r="AO72" s="1002"/>
      <c r="AP72" s="1002" t="s">
        <v>581</v>
      </c>
      <c r="AQ72" s="1002"/>
      <c r="AR72" s="1002"/>
      <c r="AS72" s="1002"/>
      <c r="AT72" s="1002"/>
      <c r="AU72" s="1002" t="s">
        <v>581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574</v>
      </c>
      <c r="C73" s="1006"/>
      <c r="D73" s="1006"/>
      <c r="E73" s="1006"/>
      <c r="F73" s="1006"/>
      <c r="G73" s="1006"/>
      <c r="H73" s="1006"/>
      <c r="I73" s="1006"/>
      <c r="J73" s="1006"/>
      <c r="K73" s="1006"/>
      <c r="L73" s="1006"/>
      <c r="M73" s="1006"/>
      <c r="N73" s="1006"/>
      <c r="O73" s="1006"/>
      <c r="P73" s="1007"/>
      <c r="Q73" s="1008">
        <v>18</v>
      </c>
      <c r="R73" s="1002"/>
      <c r="S73" s="1002"/>
      <c r="T73" s="1002"/>
      <c r="U73" s="1002"/>
      <c r="V73" s="1002">
        <v>14</v>
      </c>
      <c r="W73" s="1002"/>
      <c r="X73" s="1002"/>
      <c r="Y73" s="1002"/>
      <c r="Z73" s="1002"/>
      <c r="AA73" s="1002">
        <v>4</v>
      </c>
      <c r="AB73" s="1002"/>
      <c r="AC73" s="1002"/>
      <c r="AD73" s="1002"/>
      <c r="AE73" s="1002"/>
      <c r="AF73" s="1002">
        <v>4</v>
      </c>
      <c r="AG73" s="1002"/>
      <c r="AH73" s="1002"/>
      <c r="AI73" s="1002"/>
      <c r="AJ73" s="1002"/>
      <c r="AK73" s="1002" t="s">
        <v>581</v>
      </c>
      <c r="AL73" s="1002"/>
      <c r="AM73" s="1002"/>
      <c r="AN73" s="1002"/>
      <c r="AO73" s="1002"/>
      <c r="AP73" s="1002" t="s">
        <v>581</v>
      </c>
      <c r="AQ73" s="1002"/>
      <c r="AR73" s="1002"/>
      <c r="AS73" s="1002"/>
      <c r="AT73" s="1002"/>
      <c r="AU73" s="1002" t="s">
        <v>581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575</v>
      </c>
      <c r="C74" s="1006"/>
      <c r="D74" s="1006"/>
      <c r="E74" s="1006"/>
      <c r="F74" s="1006"/>
      <c r="G74" s="1006"/>
      <c r="H74" s="1006"/>
      <c r="I74" s="1006"/>
      <c r="J74" s="1006"/>
      <c r="K74" s="1006"/>
      <c r="L74" s="1006"/>
      <c r="M74" s="1006"/>
      <c r="N74" s="1006"/>
      <c r="O74" s="1006"/>
      <c r="P74" s="1007"/>
      <c r="Q74" s="1008">
        <v>0</v>
      </c>
      <c r="R74" s="1002"/>
      <c r="S74" s="1002"/>
      <c r="T74" s="1002"/>
      <c r="U74" s="1002"/>
      <c r="V74" s="1002">
        <v>0</v>
      </c>
      <c r="W74" s="1002"/>
      <c r="X74" s="1002"/>
      <c r="Y74" s="1002"/>
      <c r="Z74" s="1002"/>
      <c r="AA74" s="1002">
        <v>0</v>
      </c>
      <c r="AB74" s="1002"/>
      <c r="AC74" s="1002"/>
      <c r="AD74" s="1002"/>
      <c r="AE74" s="1002"/>
      <c r="AF74" s="1002">
        <v>0</v>
      </c>
      <c r="AG74" s="1002"/>
      <c r="AH74" s="1002"/>
      <c r="AI74" s="1002"/>
      <c r="AJ74" s="1002"/>
      <c r="AK74" s="1002" t="s">
        <v>581</v>
      </c>
      <c r="AL74" s="1002"/>
      <c r="AM74" s="1002"/>
      <c r="AN74" s="1002"/>
      <c r="AO74" s="1002"/>
      <c r="AP74" s="1002" t="s">
        <v>581</v>
      </c>
      <c r="AQ74" s="1002"/>
      <c r="AR74" s="1002"/>
      <c r="AS74" s="1002"/>
      <c r="AT74" s="1002"/>
      <c r="AU74" s="1002" t="s">
        <v>581</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576</v>
      </c>
      <c r="C75" s="1006"/>
      <c r="D75" s="1006"/>
      <c r="E75" s="1006"/>
      <c r="F75" s="1006"/>
      <c r="G75" s="1006"/>
      <c r="H75" s="1006"/>
      <c r="I75" s="1006"/>
      <c r="J75" s="1006"/>
      <c r="K75" s="1006"/>
      <c r="L75" s="1006"/>
      <c r="M75" s="1006"/>
      <c r="N75" s="1006"/>
      <c r="O75" s="1006"/>
      <c r="P75" s="1007"/>
      <c r="Q75" s="1009">
        <v>49</v>
      </c>
      <c r="R75" s="1010"/>
      <c r="S75" s="1010"/>
      <c r="T75" s="1010"/>
      <c r="U75" s="1011"/>
      <c r="V75" s="1012">
        <v>49</v>
      </c>
      <c r="W75" s="1010"/>
      <c r="X75" s="1010"/>
      <c r="Y75" s="1010"/>
      <c r="Z75" s="1011"/>
      <c r="AA75" s="1002">
        <v>0</v>
      </c>
      <c r="AB75" s="1002"/>
      <c r="AC75" s="1002"/>
      <c r="AD75" s="1002"/>
      <c r="AE75" s="1002"/>
      <c r="AF75" s="1002">
        <v>0</v>
      </c>
      <c r="AG75" s="1002"/>
      <c r="AH75" s="1002"/>
      <c r="AI75" s="1002"/>
      <c r="AJ75" s="1002"/>
      <c r="AK75" s="1002" t="s">
        <v>581</v>
      </c>
      <c r="AL75" s="1002"/>
      <c r="AM75" s="1002"/>
      <c r="AN75" s="1002"/>
      <c r="AO75" s="1002"/>
      <c r="AP75" s="1002" t="s">
        <v>581</v>
      </c>
      <c r="AQ75" s="1002"/>
      <c r="AR75" s="1002"/>
      <c r="AS75" s="1002"/>
      <c r="AT75" s="1002"/>
      <c r="AU75" s="1002" t="s">
        <v>581</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577</v>
      </c>
      <c r="C76" s="1006"/>
      <c r="D76" s="1006"/>
      <c r="E76" s="1006"/>
      <c r="F76" s="1006"/>
      <c r="G76" s="1006"/>
      <c r="H76" s="1006"/>
      <c r="I76" s="1006"/>
      <c r="J76" s="1006"/>
      <c r="K76" s="1006"/>
      <c r="L76" s="1006"/>
      <c r="M76" s="1006"/>
      <c r="N76" s="1006"/>
      <c r="O76" s="1006"/>
      <c r="P76" s="1007"/>
      <c r="Q76" s="1009">
        <v>164</v>
      </c>
      <c r="R76" s="1010"/>
      <c r="S76" s="1010"/>
      <c r="T76" s="1010"/>
      <c r="U76" s="1011"/>
      <c r="V76" s="1012">
        <v>104</v>
      </c>
      <c r="W76" s="1010"/>
      <c r="X76" s="1010"/>
      <c r="Y76" s="1010"/>
      <c r="Z76" s="1011"/>
      <c r="AA76" s="1012">
        <v>60</v>
      </c>
      <c r="AB76" s="1010"/>
      <c r="AC76" s="1010"/>
      <c r="AD76" s="1010"/>
      <c r="AE76" s="1011"/>
      <c r="AF76" s="1012">
        <v>60</v>
      </c>
      <c r="AG76" s="1010"/>
      <c r="AH76" s="1010"/>
      <c r="AI76" s="1010"/>
      <c r="AJ76" s="1011"/>
      <c r="AK76" s="1002" t="s">
        <v>581</v>
      </c>
      <c r="AL76" s="1002"/>
      <c r="AM76" s="1002"/>
      <c r="AN76" s="1002"/>
      <c r="AO76" s="1002"/>
      <c r="AP76" s="1002" t="s">
        <v>581</v>
      </c>
      <c r="AQ76" s="1002"/>
      <c r="AR76" s="1002"/>
      <c r="AS76" s="1002"/>
      <c r="AT76" s="1002"/>
      <c r="AU76" s="1002" t="s">
        <v>581</v>
      </c>
      <c r="AV76" s="1002"/>
      <c r="AW76" s="1002"/>
      <c r="AX76" s="1002"/>
      <c r="AY76" s="1002"/>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578</v>
      </c>
      <c r="C77" s="1006"/>
      <c r="D77" s="1006"/>
      <c r="E77" s="1006"/>
      <c r="F77" s="1006"/>
      <c r="G77" s="1006"/>
      <c r="H77" s="1006"/>
      <c r="I77" s="1006"/>
      <c r="J77" s="1006"/>
      <c r="K77" s="1006"/>
      <c r="L77" s="1006"/>
      <c r="M77" s="1006"/>
      <c r="N77" s="1006"/>
      <c r="O77" s="1006"/>
      <c r="P77" s="1007"/>
      <c r="Q77" s="1009">
        <v>189</v>
      </c>
      <c r="R77" s="1010"/>
      <c r="S77" s="1010"/>
      <c r="T77" s="1010"/>
      <c r="U77" s="1011"/>
      <c r="V77" s="1012">
        <v>182</v>
      </c>
      <c r="W77" s="1010"/>
      <c r="X77" s="1010"/>
      <c r="Y77" s="1010"/>
      <c r="Z77" s="1011"/>
      <c r="AA77" s="1012">
        <v>6</v>
      </c>
      <c r="AB77" s="1010"/>
      <c r="AC77" s="1010"/>
      <c r="AD77" s="1010"/>
      <c r="AE77" s="1011"/>
      <c r="AF77" s="1012">
        <v>6</v>
      </c>
      <c r="AG77" s="1010"/>
      <c r="AH77" s="1010"/>
      <c r="AI77" s="1010"/>
      <c r="AJ77" s="1011"/>
      <c r="AK77" s="1002" t="s">
        <v>581</v>
      </c>
      <c r="AL77" s="1002"/>
      <c r="AM77" s="1002"/>
      <c r="AN77" s="1002"/>
      <c r="AO77" s="1002"/>
      <c r="AP77" s="1002" t="s">
        <v>581</v>
      </c>
      <c r="AQ77" s="1002"/>
      <c r="AR77" s="1002"/>
      <c r="AS77" s="1002"/>
      <c r="AT77" s="1002"/>
      <c r="AU77" s="1002" t="s">
        <v>581</v>
      </c>
      <c r="AV77" s="1002"/>
      <c r="AW77" s="1002"/>
      <c r="AX77" s="1002"/>
      <c r="AY77" s="1002"/>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579</v>
      </c>
      <c r="C78" s="1006"/>
      <c r="D78" s="1006"/>
      <c r="E78" s="1006"/>
      <c r="F78" s="1006"/>
      <c r="G78" s="1006"/>
      <c r="H78" s="1006"/>
      <c r="I78" s="1006"/>
      <c r="J78" s="1006"/>
      <c r="K78" s="1006"/>
      <c r="L78" s="1006"/>
      <c r="M78" s="1006"/>
      <c r="N78" s="1006"/>
      <c r="O78" s="1006"/>
      <c r="P78" s="1007"/>
      <c r="Q78" s="1008">
        <v>213845</v>
      </c>
      <c r="R78" s="1002"/>
      <c r="S78" s="1002"/>
      <c r="T78" s="1002"/>
      <c r="U78" s="1002"/>
      <c r="V78" s="1002">
        <v>205252</v>
      </c>
      <c r="W78" s="1002"/>
      <c r="X78" s="1002"/>
      <c r="Y78" s="1002"/>
      <c r="Z78" s="1002"/>
      <c r="AA78" s="1002">
        <v>8593</v>
      </c>
      <c r="AB78" s="1002"/>
      <c r="AC78" s="1002"/>
      <c r="AD78" s="1002"/>
      <c r="AE78" s="1002"/>
      <c r="AF78" s="1002">
        <v>8593</v>
      </c>
      <c r="AG78" s="1002"/>
      <c r="AH78" s="1002"/>
      <c r="AI78" s="1002"/>
      <c r="AJ78" s="1002"/>
      <c r="AK78" s="1002" t="s">
        <v>581</v>
      </c>
      <c r="AL78" s="1002"/>
      <c r="AM78" s="1002"/>
      <c r="AN78" s="1002"/>
      <c r="AO78" s="1002"/>
      <c r="AP78" s="1002" t="s">
        <v>581</v>
      </c>
      <c r="AQ78" s="1002"/>
      <c r="AR78" s="1002"/>
      <c r="AS78" s="1002"/>
      <c r="AT78" s="1002"/>
      <c r="AU78" s="1002" t="s">
        <v>581</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378</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9258</v>
      </c>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296</v>
      </c>
      <c r="AG109" s="925"/>
      <c r="AH109" s="925"/>
      <c r="AI109" s="925"/>
      <c r="AJ109" s="926"/>
      <c r="AK109" s="927" t="s">
        <v>295</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296</v>
      </c>
      <c r="BW109" s="925"/>
      <c r="BX109" s="925"/>
      <c r="BY109" s="925"/>
      <c r="BZ109" s="926"/>
      <c r="CA109" s="927" t="s">
        <v>295</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296</v>
      </c>
      <c r="DM109" s="925"/>
      <c r="DN109" s="925"/>
      <c r="DO109" s="925"/>
      <c r="DP109" s="926"/>
      <c r="DQ109" s="927" t="s">
        <v>295</v>
      </c>
      <c r="DR109" s="925"/>
      <c r="DS109" s="925"/>
      <c r="DT109" s="925"/>
      <c r="DU109" s="926"/>
      <c r="DV109" s="927" t="s">
        <v>427</v>
      </c>
      <c r="DW109" s="925"/>
      <c r="DX109" s="925"/>
      <c r="DY109" s="925"/>
      <c r="DZ109" s="956"/>
    </row>
    <row r="110" spans="1:131" s="226" customFormat="1" ht="26.25" customHeight="1" x14ac:dyDescent="0.15">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1169851</v>
      </c>
      <c r="AB110" s="918"/>
      <c r="AC110" s="918"/>
      <c r="AD110" s="918"/>
      <c r="AE110" s="919"/>
      <c r="AF110" s="920">
        <v>1049561</v>
      </c>
      <c r="AG110" s="918"/>
      <c r="AH110" s="918"/>
      <c r="AI110" s="918"/>
      <c r="AJ110" s="919"/>
      <c r="AK110" s="920">
        <v>1087400</v>
      </c>
      <c r="AL110" s="918"/>
      <c r="AM110" s="918"/>
      <c r="AN110" s="918"/>
      <c r="AO110" s="919"/>
      <c r="AP110" s="921">
        <v>23.1</v>
      </c>
      <c r="AQ110" s="922"/>
      <c r="AR110" s="922"/>
      <c r="AS110" s="922"/>
      <c r="AT110" s="923"/>
      <c r="AU110" s="957" t="s">
        <v>67</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9102540</v>
      </c>
      <c r="BR110" s="865"/>
      <c r="BS110" s="865"/>
      <c r="BT110" s="865"/>
      <c r="BU110" s="865"/>
      <c r="BV110" s="865">
        <v>8795352</v>
      </c>
      <c r="BW110" s="865"/>
      <c r="BX110" s="865"/>
      <c r="BY110" s="865"/>
      <c r="BZ110" s="865"/>
      <c r="CA110" s="865">
        <v>8569915</v>
      </c>
      <c r="CB110" s="865"/>
      <c r="CC110" s="865"/>
      <c r="CD110" s="865"/>
      <c r="CE110" s="865"/>
      <c r="CF110" s="889">
        <v>182.2</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138</v>
      </c>
      <c r="DH110" s="865"/>
      <c r="DI110" s="865"/>
      <c r="DJ110" s="865"/>
      <c r="DK110" s="865"/>
      <c r="DL110" s="865" t="s">
        <v>138</v>
      </c>
      <c r="DM110" s="865"/>
      <c r="DN110" s="865"/>
      <c r="DO110" s="865"/>
      <c r="DP110" s="865"/>
      <c r="DQ110" s="865" t="s">
        <v>138</v>
      </c>
      <c r="DR110" s="865"/>
      <c r="DS110" s="865"/>
      <c r="DT110" s="865"/>
      <c r="DU110" s="865"/>
      <c r="DV110" s="866" t="s">
        <v>433</v>
      </c>
      <c r="DW110" s="866"/>
      <c r="DX110" s="866"/>
      <c r="DY110" s="866"/>
      <c r="DZ110" s="867"/>
    </row>
    <row r="111" spans="1:131" s="226" customFormat="1" ht="26.25" customHeight="1" x14ac:dyDescent="0.15">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433</v>
      </c>
      <c r="AB111" s="946"/>
      <c r="AC111" s="946"/>
      <c r="AD111" s="946"/>
      <c r="AE111" s="947"/>
      <c r="AF111" s="948" t="s">
        <v>138</v>
      </c>
      <c r="AG111" s="946"/>
      <c r="AH111" s="946"/>
      <c r="AI111" s="946"/>
      <c r="AJ111" s="947"/>
      <c r="AK111" s="948" t="s">
        <v>138</v>
      </c>
      <c r="AL111" s="946"/>
      <c r="AM111" s="946"/>
      <c r="AN111" s="946"/>
      <c r="AO111" s="947"/>
      <c r="AP111" s="949" t="s">
        <v>433</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v>146611</v>
      </c>
      <c r="BR111" s="837"/>
      <c r="BS111" s="837"/>
      <c r="BT111" s="837"/>
      <c r="BU111" s="837"/>
      <c r="BV111" s="837">
        <v>126225</v>
      </c>
      <c r="BW111" s="837"/>
      <c r="BX111" s="837"/>
      <c r="BY111" s="837"/>
      <c r="BZ111" s="837"/>
      <c r="CA111" s="837">
        <v>109568</v>
      </c>
      <c r="CB111" s="837"/>
      <c r="CC111" s="837"/>
      <c r="CD111" s="837"/>
      <c r="CE111" s="837"/>
      <c r="CF111" s="898">
        <v>2.2999999999999998</v>
      </c>
      <c r="CG111" s="899"/>
      <c r="CH111" s="899"/>
      <c r="CI111" s="899"/>
      <c r="CJ111" s="899"/>
      <c r="CK111" s="954"/>
      <c r="CL111" s="841"/>
      <c r="CM111" s="844" t="s">
        <v>436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433</v>
      </c>
      <c r="DH111" s="837"/>
      <c r="DI111" s="837"/>
      <c r="DJ111" s="837"/>
      <c r="DK111" s="837"/>
      <c r="DL111" s="837" t="s">
        <v>437</v>
      </c>
      <c r="DM111" s="837"/>
      <c r="DN111" s="837"/>
      <c r="DO111" s="837"/>
      <c r="DP111" s="837"/>
      <c r="DQ111" s="837" t="s">
        <v>138</v>
      </c>
      <c r="DR111" s="837"/>
      <c r="DS111" s="837"/>
      <c r="DT111" s="837"/>
      <c r="DU111" s="837"/>
      <c r="DV111" s="814" t="s">
        <v>437</v>
      </c>
      <c r="DW111" s="814"/>
      <c r="DX111" s="814"/>
      <c r="DY111" s="814"/>
      <c r="DZ111" s="815"/>
    </row>
    <row r="112" spans="1:131" s="226" customFormat="1" ht="26.25" customHeight="1" x14ac:dyDescent="0.15">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433</v>
      </c>
      <c r="AB112" s="800"/>
      <c r="AC112" s="800"/>
      <c r="AD112" s="800"/>
      <c r="AE112" s="801"/>
      <c r="AF112" s="802" t="s">
        <v>138</v>
      </c>
      <c r="AG112" s="800"/>
      <c r="AH112" s="800"/>
      <c r="AI112" s="800"/>
      <c r="AJ112" s="801"/>
      <c r="AK112" s="802" t="s">
        <v>138</v>
      </c>
      <c r="AL112" s="800"/>
      <c r="AM112" s="800"/>
      <c r="AN112" s="800"/>
      <c r="AO112" s="801"/>
      <c r="AP112" s="847" t="s">
        <v>138</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6242735</v>
      </c>
      <c r="BR112" s="837"/>
      <c r="BS112" s="837"/>
      <c r="BT112" s="837"/>
      <c r="BU112" s="837"/>
      <c r="BV112" s="837">
        <v>5744760</v>
      </c>
      <c r="BW112" s="837"/>
      <c r="BX112" s="837"/>
      <c r="BY112" s="837"/>
      <c r="BZ112" s="837"/>
      <c r="CA112" s="837">
        <v>5175267</v>
      </c>
      <c r="CB112" s="837"/>
      <c r="CC112" s="837"/>
      <c r="CD112" s="837"/>
      <c r="CE112" s="837"/>
      <c r="CF112" s="898">
        <v>110</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433</v>
      </c>
      <c r="DH112" s="837"/>
      <c r="DI112" s="837"/>
      <c r="DJ112" s="837"/>
      <c r="DK112" s="837"/>
      <c r="DL112" s="837" t="s">
        <v>138</v>
      </c>
      <c r="DM112" s="837"/>
      <c r="DN112" s="837"/>
      <c r="DO112" s="837"/>
      <c r="DP112" s="837"/>
      <c r="DQ112" s="837" t="s">
        <v>437</v>
      </c>
      <c r="DR112" s="837"/>
      <c r="DS112" s="837"/>
      <c r="DT112" s="837"/>
      <c r="DU112" s="837"/>
      <c r="DV112" s="814" t="s">
        <v>433</v>
      </c>
      <c r="DW112" s="814"/>
      <c r="DX112" s="814"/>
      <c r="DY112" s="814"/>
      <c r="DZ112" s="815"/>
    </row>
    <row r="113" spans="1:130" s="226" customFormat="1" ht="26.25" customHeight="1" x14ac:dyDescent="0.15">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618845</v>
      </c>
      <c r="AB113" s="946"/>
      <c r="AC113" s="946"/>
      <c r="AD113" s="946"/>
      <c r="AE113" s="947"/>
      <c r="AF113" s="948">
        <v>590713</v>
      </c>
      <c r="AG113" s="946"/>
      <c r="AH113" s="946"/>
      <c r="AI113" s="946"/>
      <c r="AJ113" s="947"/>
      <c r="AK113" s="948">
        <v>631828</v>
      </c>
      <c r="AL113" s="946"/>
      <c r="AM113" s="946"/>
      <c r="AN113" s="946"/>
      <c r="AO113" s="947"/>
      <c r="AP113" s="949">
        <v>13.4</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t="s">
        <v>433</v>
      </c>
      <c r="BR113" s="837"/>
      <c r="BS113" s="837"/>
      <c r="BT113" s="837"/>
      <c r="BU113" s="837"/>
      <c r="BV113" s="837" t="s">
        <v>138</v>
      </c>
      <c r="BW113" s="837"/>
      <c r="BX113" s="837"/>
      <c r="BY113" s="837"/>
      <c r="BZ113" s="837"/>
      <c r="CA113" s="837" t="s">
        <v>433</v>
      </c>
      <c r="CB113" s="837"/>
      <c r="CC113" s="837"/>
      <c r="CD113" s="837"/>
      <c r="CE113" s="837"/>
      <c r="CF113" s="898" t="s">
        <v>138</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3478</v>
      </c>
      <c r="DH113" s="800"/>
      <c r="DI113" s="800"/>
      <c r="DJ113" s="800"/>
      <c r="DK113" s="801"/>
      <c r="DL113" s="802" t="s">
        <v>138</v>
      </c>
      <c r="DM113" s="800"/>
      <c r="DN113" s="800"/>
      <c r="DO113" s="800"/>
      <c r="DP113" s="801"/>
      <c r="DQ113" s="802" t="s">
        <v>138</v>
      </c>
      <c r="DR113" s="800"/>
      <c r="DS113" s="800"/>
      <c r="DT113" s="800"/>
      <c r="DU113" s="801"/>
      <c r="DV113" s="847" t="s">
        <v>138</v>
      </c>
      <c r="DW113" s="848"/>
      <c r="DX113" s="848"/>
      <c r="DY113" s="848"/>
      <c r="DZ113" s="849"/>
    </row>
    <row r="114" spans="1:130" s="226" customFormat="1" ht="26.25" customHeight="1" x14ac:dyDescent="0.15">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138</v>
      </c>
      <c r="AB114" s="800"/>
      <c r="AC114" s="800"/>
      <c r="AD114" s="800"/>
      <c r="AE114" s="801"/>
      <c r="AF114" s="802" t="s">
        <v>437</v>
      </c>
      <c r="AG114" s="800"/>
      <c r="AH114" s="800"/>
      <c r="AI114" s="800"/>
      <c r="AJ114" s="801"/>
      <c r="AK114" s="802" t="s">
        <v>138</v>
      </c>
      <c r="AL114" s="800"/>
      <c r="AM114" s="800"/>
      <c r="AN114" s="800"/>
      <c r="AO114" s="801"/>
      <c r="AP114" s="847" t="s">
        <v>433</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1362380</v>
      </c>
      <c r="BR114" s="837"/>
      <c r="BS114" s="837"/>
      <c r="BT114" s="837"/>
      <c r="BU114" s="837"/>
      <c r="BV114" s="837">
        <v>1346186</v>
      </c>
      <c r="BW114" s="837"/>
      <c r="BX114" s="837"/>
      <c r="BY114" s="837"/>
      <c r="BZ114" s="837"/>
      <c r="CA114" s="837">
        <v>1365046</v>
      </c>
      <c r="CB114" s="837"/>
      <c r="CC114" s="837"/>
      <c r="CD114" s="837"/>
      <c r="CE114" s="837"/>
      <c r="CF114" s="898">
        <v>29</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v>143133</v>
      </c>
      <c r="DH114" s="800"/>
      <c r="DI114" s="800"/>
      <c r="DJ114" s="800"/>
      <c r="DK114" s="801"/>
      <c r="DL114" s="802" t="s">
        <v>138</v>
      </c>
      <c r="DM114" s="800"/>
      <c r="DN114" s="800"/>
      <c r="DO114" s="800"/>
      <c r="DP114" s="801"/>
      <c r="DQ114" s="802" t="s">
        <v>138</v>
      </c>
      <c r="DR114" s="800"/>
      <c r="DS114" s="800"/>
      <c r="DT114" s="800"/>
      <c r="DU114" s="801"/>
      <c r="DV114" s="847" t="s">
        <v>433</v>
      </c>
      <c r="DW114" s="848"/>
      <c r="DX114" s="848"/>
      <c r="DY114" s="848"/>
      <c r="DZ114" s="849"/>
    </row>
    <row r="115" spans="1:130" s="226" customFormat="1" ht="26.25" customHeight="1" x14ac:dyDescent="0.15">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17788</v>
      </c>
      <c r="AB115" s="946"/>
      <c r="AC115" s="946"/>
      <c r="AD115" s="946"/>
      <c r="AE115" s="947"/>
      <c r="AF115" s="948">
        <v>20156</v>
      </c>
      <c r="AG115" s="946"/>
      <c r="AH115" s="946"/>
      <c r="AI115" s="946"/>
      <c r="AJ115" s="947"/>
      <c r="AK115" s="948">
        <v>16657</v>
      </c>
      <c r="AL115" s="946"/>
      <c r="AM115" s="946"/>
      <c r="AN115" s="946"/>
      <c r="AO115" s="947"/>
      <c r="AP115" s="949">
        <v>0.4</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433</v>
      </c>
      <c r="BR115" s="837"/>
      <c r="BS115" s="837"/>
      <c r="BT115" s="837"/>
      <c r="BU115" s="837"/>
      <c r="BV115" s="837" t="s">
        <v>450</v>
      </c>
      <c r="BW115" s="837"/>
      <c r="BX115" s="837"/>
      <c r="BY115" s="837"/>
      <c r="BZ115" s="837"/>
      <c r="CA115" s="837" t="s">
        <v>138</v>
      </c>
      <c r="CB115" s="837"/>
      <c r="CC115" s="837"/>
      <c r="CD115" s="837"/>
      <c r="CE115" s="837"/>
      <c r="CF115" s="898" t="s">
        <v>433</v>
      </c>
      <c r="CG115" s="899"/>
      <c r="CH115" s="899"/>
      <c r="CI115" s="899"/>
      <c r="CJ115" s="899"/>
      <c r="CK115" s="954"/>
      <c r="CL115" s="841"/>
      <c r="CM115" s="835" t="s">
        <v>451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433</v>
      </c>
      <c r="DH115" s="800"/>
      <c r="DI115" s="800"/>
      <c r="DJ115" s="800"/>
      <c r="DK115" s="801"/>
      <c r="DL115" s="802" t="s">
        <v>138</v>
      </c>
      <c r="DM115" s="800"/>
      <c r="DN115" s="800"/>
      <c r="DO115" s="800"/>
      <c r="DP115" s="801"/>
      <c r="DQ115" s="802" t="s">
        <v>437</v>
      </c>
      <c r="DR115" s="800"/>
      <c r="DS115" s="800"/>
      <c r="DT115" s="800"/>
      <c r="DU115" s="801"/>
      <c r="DV115" s="847" t="s">
        <v>437</v>
      </c>
      <c r="DW115" s="848"/>
      <c r="DX115" s="848"/>
      <c r="DY115" s="848"/>
      <c r="DZ115" s="849"/>
    </row>
    <row r="116" spans="1:130" s="226" customFormat="1" ht="26.25" customHeight="1" x14ac:dyDescent="0.15">
      <c r="A116" s="943"/>
      <c r="B116" s="944"/>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138</v>
      </c>
      <c r="AB116" s="800"/>
      <c r="AC116" s="800"/>
      <c r="AD116" s="800"/>
      <c r="AE116" s="801"/>
      <c r="AF116" s="802" t="s">
        <v>138</v>
      </c>
      <c r="AG116" s="800"/>
      <c r="AH116" s="800"/>
      <c r="AI116" s="800"/>
      <c r="AJ116" s="801"/>
      <c r="AK116" s="802">
        <v>128</v>
      </c>
      <c r="AL116" s="800"/>
      <c r="AM116" s="800"/>
      <c r="AN116" s="800"/>
      <c r="AO116" s="801"/>
      <c r="AP116" s="847">
        <v>0</v>
      </c>
      <c r="AQ116" s="848"/>
      <c r="AR116" s="848"/>
      <c r="AS116" s="848"/>
      <c r="AT116" s="849"/>
      <c r="AU116" s="959"/>
      <c r="AV116" s="960"/>
      <c r="AW116" s="960"/>
      <c r="AX116" s="960"/>
      <c r="AY116" s="960"/>
      <c r="AZ116" s="886" t="s">
        <v>453</v>
      </c>
      <c r="BA116" s="887"/>
      <c r="BB116" s="887"/>
      <c r="BC116" s="887"/>
      <c r="BD116" s="887"/>
      <c r="BE116" s="887"/>
      <c r="BF116" s="887"/>
      <c r="BG116" s="887"/>
      <c r="BH116" s="887"/>
      <c r="BI116" s="887"/>
      <c r="BJ116" s="887"/>
      <c r="BK116" s="887"/>
      <c r="BL116" s="887"/>
      <c r="BM116" s="887"/>
      <c r="BN116" s="887"/>
      <c r="BO116" s="887"/>
      <c r="BP116" s="888"/>
      <c r="BQ116" s="836" t="s">
        <v>433</v>
      </c>
      <c r="BR116" s="837"/>
      <c r="BS116" s="837"/>
      <c r="BT116" s="837"/>
      <c r="BU116" s="837"/>
      <c r="BV116" s="837" t="s">
        <v>437</v>
      </c>
      <c r="BW116" s="837"/>
      <c r="BX116" s="837"/>
      <c r="BY116" s="837"/>
      <c r="BZ116" s="837"/>
      <c r="CA116" s="837" t="s">
        <v>138</v>
      </c>
      <c r="CB116" s="837"/>
      <c r="CC116" s="837"/>
      <c r="CD116" s="837"/>
      <c r="CE116" s="837"/>
      <c r="CF116" s="898" t="s">
        <v>433</v>
      </c>
      <c r="CG116" s="899"/>
      <c r="CH116" s="899"/>
      <c r="CI116" s="899"/>
      <c r="CJ116" s="899"/>
      <c r="CK116" s="954"/>
      <c r="CL116" s="841"/>
      <c r="CM116" s="844" t="s">
        <v>454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437</v>
      </c>
      <c r="DH116" s="800"/>
      <c r="DI116" s="800"/>
      <c r="DJ116" s="800"/>
      <c r="DK116" s="801"/>
      <c r="DL116" s="802">
        <v>126225</v>
      </c>
      <c r="DM116" s="800"/>
      <c r="DN116" s="800"/>
      <c r="DO116" s="800"/>
      <c r="DP116" s="801"/>
      <c r="DQ116" s="802">
        <v>109568</v>
      </c>
      <c r="DR116" s="800"/>
      <c r="DS116" s="800"/>
      <c r="DT116" s="800"/>
      <c r="DU116" s="801"/>
      <c r="DV116" s="847">
        <v>2.2999999999999998</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455</v>
      </c>
      <c r="Z117" s="926"/>
      <c r="AA117" s="931">
        <v>1806484</v>
      </c>
      <c r="AB117" s="932"/>
      <c r="AC117" s="932"/>
      <c r="AD117" s="932"/>
      <c r="AE117" s="933"/>
      <c r="AF117" s="934">
        <v>1660430</v>
      </c>
      <c r="AG117" s="932"/>
      <c r="AH117" s="932"/>
      <c r="AI117" s="932"/>
      <c r="AJ117" s="933"/>
      <c r="AK117" s="934">
        <v>1736013</v>
      </c>
      <c r="AL117" s="932"/>
      <c r="AM117" s="932"/>
      <c r="AN117" s="932"/>
      <c r="AO117" s="933"/>
      <c r="AP117" s="935"/>
      <c r="AQ117" s="936"/>
      <c r="AR117" s="936"/>
      <c r="AS117" s="936"/>
      <c r="AT117" s="937"/>
      <c r="AU117" s="959"/>
      <c r="AV117" s="960"/>
      <c r="AW117" s="960"/>
      <c r="AX117" s="960"/>
      <c r="AY117" s="960"/>
      <c r="AZ117" s="886" t="s">
        <v>456</v>
      </c>
      <c r="BA117" s="887"/>
      <c r="BB117" s="887"/>
      <c r="BC117" s="887"/>
      <c r="BD117" s="887"/>
      <c r="BE117" s="887"/>
      <c r="BF117" s="887"/>
      <c r="BG117" s="887"/>
      <c r="BH117" s="887"/>
      <c r="BI117" s="887"/>
      <c r="BJ117" s="887"/>
      <c r="BK117" s="887"/>
      <c r="BL117" s="887"/>
      <c r="BM117" s="887"/>
      <c r="BN117" s="887"/>
      <c r="BO117" s="887"/>
      <c r="BP117" s="888"/>
      <c r="BQ117" s="836" t="s">
        <v>138</v>
      </c>
      <c r="BR117" s="837"/>
      <c r="BS117" s="837"/>
      <c r="BT117" s="837"/>
      <c r="BU117" s="837"/>
      <c r="BV117" s="837" t="s">
        <v>138</v>
      </c>
      <c r="BW117" s="837"/>
      <c r="BX117" s="837"/>
      <c r="BY117" s="837"/>
      <c r="BZ117" s="837"/>
      <c r="CA117" s="837" t="s">
        <v>433</v>
      </c>
      <c r="CB117" s="837"/>
      <c r="CC117" s="837"/>
      <c r="CD117" s="837"/>
      <c r="CE117" s="837"/>
      <c r="CF117" s="898" t="s">
        <v>138</v>
      </c>
      <c r="CG117" s="899"/>
      <c r="CH117" s="899"/>
      <c r="CI117" s="899"/>
      <c r="CJ117" s="899"/>
      <c r="CK117" s="954"/>
      <c r="CL117" s="841"/>
      <c r="CM117" s="844" t="s">
        <v>457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433</v>
      </c>
      <c r="DH117" s="800"/>
      <c r="DI117" s="800"/>
      <c r="DJ117" s="800"/>
      <c r="DK117" s="801"/>
      <c r="DL117" s="802" t="s">
        <v>138</v>
      </c>
      <c r="DM117" s="800"/>
      <c r="DN117" s="800"/>
      <c r="DO117" s="800"/>
      <c r="DP117" s="801"/>
      <c r="DQ117" s="802" t="s">
        <v>138</v>
      </c>
      <c r="DR117" s="800"/>
      <c r="DS117" s="800"/>
      <c r="DT117" s="800"/>
      <c r="DU117" s="801"/>
      <c r="DV117" s="847" t="s">
        <v>138</v>
      </c>
      <c r="DW117" s="848"/>
      <c r="DX117" s="848"/>
      <c r="DY117" s="848"/>
      <c r="DZ117" s="849"/>
    </row>
    <row r="118" spans="1:130" s="226" customFormat="1" ht="26.25" customHeight="1" x14ac:dyDescent="0.15">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296</v>
      </c>
      <c r="AG118" s="925"/>
      <c r="AH118" s="925"/>
      <c r="AI118" s="925"/>
      <c r="AJ118" s="926"/>
      <c r="AK118" s="927" t="s">
        <v>295</v>
      </c>
      <c r="AL118" s="925"/>
      <c r="AM118" s="925"/>
      <c r="AN118" s="925"/>
      <c r="AO118" s="926"/>
      <c r="AP118" s="928" t="s">
        <v>427</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t="s">
        <v>138</v>
      </c>
      <c r="BR118" s="868"/>
      <c r="BS118" s="868"/>
      <c r="BT118" s="868"/>
      <c r="BU118" s="868"/>
      <c r="BV118" s="868" t="s">
        <v>138</v>
      </c>
      <c r="BW118" s="868"/>
      <c r="BX118" s="868"/>
      <c r="BY118" s="868"/>
      <c r="BZ118" s="868"/>
      <c r="CA118" s="868" t="s">
        <v>138</v>
      </c>
      <c r="CB118" s="868"/>
      <c r="CC118" s="868"/>
      <c r="CD118" s="868"/>
      <c r="CE118" s="868"/>
      <c r="CF118" s="898" t="s">
        <v>138</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433</v>
      </c>
      <c r="DH118" s="800"/>
      <c r="DI118" s="800"/>
      <c r="DJ118" s="800"/>
      <c r="DK118" s="801"/>
      <c r="DL118" s="802" t="s">
        <v>138</v>
      </c>
      <c r="DM118" s="800"/>
      <c r="DN118" s="800"/>
      <c r="DO118" s="800"/>
      <c r="DP118" s="801"/>
      <c r="DQ118" s="802" t="s">
        <v>433</v>
      </c>
      <c r="DR118" s="800"/>
      <c r="DS118" s="800"/>
      <c r="DT118" s="800"/>
      <c r="DU118" s="801"/>
      <c r="DV118" s="847" t="s">
        <v>138</v>
      </c>
      <c r="DW118" s="848"/>
      <c r="DX118" s="848"/>
      <c r="DY118" s="848"/>
      <c r="DZ118" s="849"/>
    </row>
    <row r="119" spans="1:130" s="226" customFormat="1" ht="26.25" customHeight="1" x14ac:dyDescent="0.15">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138</v>
      </c>
      <c r="AB119" s="918"/>
      <c r="AC119" s="918"/>
      <c r="AD119" s="918"/>
      <c r="AE119" s="919"/>
      <c r="AF119" s="920" t="s">
        <v>138</v>
      </c>
      <c r="AG119" s="918"/>
      <c r="AH119" s="918"/>
      <c r="AI119" s="918"/>
      <c r="AJ119" s="919"/>
      <c r="AK119" s="920" t="s">
        <v>433</v>
      </c>
      <c r="AL119" s="918"/>
      <c r="AM119" s="918"/>
      <c r="AN119" s="918"/>
      <c r="AO119" s="919"/>
      <c r="AP119" s="921" t="s">
        <v>138</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460</v>
      </c>
      <c r="BP119" s="901"/>
      <c r="BQ119" s="905">
        <v>16854266</v>
      </c>
      <c r="BR119" s="868"/>
      <c r="BS119" s="868"/>
      <c r="BT119" s="868"/>
      <c r="BU119" s="868"/>
      <c r="BV119" s="868">
        <v>16012523</v>
      </c>
      <c r="BW119" s="868"/>
      <c r="BX119" s="868"/>
      <c r="BY119" s="868"/>
      <c r="BZ119" s="868"/>
      <c r="CA119" s="868">
        <v>15219796</v>
      </c>
      <c r="CB119" s="868"/>
      <c r="CC119" s="868"/>
      <c r="CD119" s="868"/>
      <c r="CE119" s="868"/>
      <c r="CF119" s="766"/>
      <c r="CG119" s="767"/>
      <c r="CH119" s="767"/>
      <c r="CI119" s="767"/>
      <c r="CJ119" s="857"/>
      <c r="CK119" s="955"/>
      <c r="CL119" s="843"/>
      <c r="CM119" s="861" t="s">
        <v>461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433</v>
      </c>
      <c r="DH119" s="783"/>
      <c r="DI119" s="783"/>
      <c r="DJ119" s="783"/>
      <c r="DK119" s="784"/>
      <c r="DL119" s="785" t="s">
        <v>433</v>
      </c>
      <c r="DM119" s="783"/>
      <c r="DN119" s="783"/>
      <c r="DO119" s="783"/>
      <c r="DP119" s="784"/>
      <c r="DQ119" s="785" t="s">
        <v>138</v>
      </c>
      <c r="DR119" s="783"/>
      <c r="DS119" s="783"/>
      <c r="DT119" s="783"/>
      <c r="DU119" s="784"/>
      <c r="DV119" s="871" t="s">
        <v>437</v>
      </c>
      <c r="DW119" s="872"/>
      <c r="DX119" s="872"/>
      <c r="DY119" s="872"/>
      <c r="DZ119" s="873"/>
    </row>
    <row r="120" spans="1:130" s="226" customFormat="1" ht="26.25" customHeight="1" x14ac:dyDescent="0.15">
      <c r="A120" s="840"/>
      <c r="B120" s="841"/>
      <c r="C120" s="844" t="s">
        <v>436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138</v>
      </c>
      <c r="AB120" s="800"/>
      <c r="AC120" s="800"/>
      <c r="AD120" s="800"/>
      <c r="AE120" s="801"/>
      <c r="AF120" s="802" t="s">
        <v>433</v>
      </c>
      <c r="AG120" s="800"/>
      <c r="AH120" s="800"/>
      <c r="AI120" s="800"/>
      <c r="AJ120" s="801"/>
      <c r="AK120" s="802" t="s">
        <v>138</v>
      </c>
      <c r="AL120" s="800"/>
      <c r="AM120" s="800"/>
      <c r="AN120" s="800"/>
      <c r="AO120" s="801"/>
      <c r="AP120" s="847" t="s">
        <v>138</v>
      </c>
      <c r="AQ120" s="848"/>
      <c r="AR120" s="848"/>
      <c r="AS120" s="848"/>
      <c r="AT120" s="849"/>
      <c r="AU120" s="906" t="s">
        <v>462</v>
      </c>
      <c r="AV120" s="907"/>
      <c r="AW120" s="907"/>
      <c r="AX120" s="907"/>
      <c r="AY120" s="908"/>
      <c r="AZ120" s="883" t="s">
        <v>463</v>
      </c>
      <c r="BA120" s="828"/>
      <c r="BB120" s="828"/>
      <c r="BC120" s="828"/>
      <c r="BD120" s="828"/>
      <c r="BE120" s="828"/>
      <c r="BF120" s="828"/>
      <c r="BG120" s="828"/>
      <c r="BH120" s="828"/>
      <c r="BI120" s="828"/>
      <c r="BJ120" s="828"/>
      <c r="BK120" s="828"/>
      <c r="BL120" s="828"/>
      <c r="BM120" s="828"/>
      <c r="BN120" s="828"/>
      <c r="BO120" s="828"/>
      <c r="BP120" s="829"/>
      <c r="BQ120" s="884">
        <v>6165625</v>
      </c>
      <c r="BR120" s="865"/>
      <c r="BS120" s="865"/>
      <c r="BT120" s="865"/>
      <c r="BU120" s="865"/>
      <c r="BV120" s="865">
        <v>6412171</v>
      </c>
      <c r="BW120" s="865"/>
      <c r="BX120" s="865"/>
      <c r="BY120" s="865"/>
      <c r="BZ120" s="865"/>
      <c r="CA120" s="865">
        <v>6930542</v>
      </c>
      <c r="CB120" s="865"/>
      <c r="CC120" s="865"/>
      <c r="CD120" s="865"/>
      <c r="CE120" s="865"/>
      <c r="CF120" s="889">
        <v>147.30000000000001</v>
      </c>
      <c r="CG120" s="890"/>
      <c r="CH120" s="890"/>
      <c r="CI120" s="890"/>
      <c r="CJ120" s="890"/>
      <c r="CK120" s="891" t="s">
        <v>464</v>
      </c>
      <c r="CL120" s="875"/>
      <c r="CM120" s="875"/>
      <c r="CN120" s="875"/>
      <c r="CO120" s="876"/>
      <c r="CP120" s="895" t="s">
        <v>399</v>
      </c>
      <c r="CQ120" s="896"/>
      <c r="CR120" s="896"/>
      <c r="CS120" s="896"/>
      <c r="CT120" s="896"/>
      <c r="CU120" s="896"/>
      <c r="CV120" s="896"/>
      <c r="CW120" s="896"/>
      <c r="CX120" s="896"/>
      <c r="CY120" s="896"/>
      <c r="CZ120" s="896"/>
      <c r="DA120" s="896"/>
      <c r="DB120" s="896"/>
      <c r="DC120" s="896"/>
      <c r="DD120" s="896"/>
      <c r="DE120" s="896"/>
      <c r="DF120" s="897"/>
      <c r="DG120" s="884" t="s">
        <v>450</v>
      </c>
      <c r="DH120" s="865"/>
      <c r="DI120" s="865"/>
      <c r="DJ120" s="865"/>
      <c r="DK120" s="865"/>
      <c r="DL120" s="865">
        <v>2782952</v>
      </c>
      <c r="DM120" s="865"/>
      <c r="DN120" s="865"/>
      <c r="DO120" s="865"/>
      <c r="DP120" s="865"/>
      <c r="DQ120" s="865">
        <v>2501750</v>
      </c>
      <c r="DR120" s="865"/>
      <c r="DS120" s="865"/>
      <c r="DT120" s="865"/>
      <c r="DU120" s="865"/>
      <c r="DV120" s="866">
        <v>53.2</v>
      </c>
      <c r="DW120" s="866"/>
      <c r="DX120" s="866"/>
      <c r="DY120" s="866"/>
      <c r="DZ120" s="867"/>
    </row>
    <row r="121" spans="1:130" s="226" customFormat="1" ht="26.25" customHeight="1" x14ac:dyDescent="0.15">
      <c r="A121" s="840"/>
      <c r="B121" s="841"/>
      <c r="C121" s="886" t="s">
        <v>465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629</v>
      </c>
      <c r="AB121" s="800"/>
      <c r="AC121" s="800"/>
      <c r="AD121" s="800"/>
      <c r="AE121" s="801"/>
      <c r="AF121" s="802">
        <v>3248</v>
      </c>
      <c r="AG121" s="800"/>
      <c r="AH121" s="800"/>
      <c r="AI121" s="800"/>
      <c r="AJ121" s="801"/>
      <c r="AK121" s="802" t="s">
        <v>138</v>
      </c>
      <c r="AL121" s="800"/>
      <c r="AM121" s="800"/>
      <c r="AN121" s="800"/>
      <c r="AO121" s="801"/>
      <c r="AP121" s="847" t="s">
        <v>138</v>
      </c>
      <c r="AQ121" s="848"/>
      <c r="AR121" s="848"/>
      <c r="AS121" s="848"/>
      <c r="AT121" s="849"/>
      <c r="AU121" s="909"/>
      <c r="AV121" s="910"/>
      <c r="AW121" s="910"/>
      <c r="AX121" s="910"/>
      <c r="AY121" s="911"/>
      <c r="AZ121" s="835" t="s">
        <v>466</v>
      </c>
      <c r="BA121" s="770"/>
      <c r="BB121" s="770"/>
      <c r="BC121" s="770"/>
      <c r="BD121" s="770"/>
      <c r="BE121" s="770"/>
      <c r="BF121" s="770"/>
      <c r="BG121" s="770"/>
      <c r="BH121" s="770"/>
      <c r="BI121" s="770"/>
      <c r="BJ121" s="770"/>
      <c r="BK121" s="770"/>
      <c r="BL121" s="770"/>
      <c r="BM121" s="770"/>
      <c r="BN121" s="770"/>
      <c r="BO121" s="770"/>
      <c r="BP121" s="771"/>
      <c r="BQ121" s="836">
        <v>284775</v>
      </c>
      <c r="BR121" s="837"/>
      <c r="BS121" s="837"/>
      <c r="BT121" s="837"/>
      <c r="BU121" s="837"/>
      <c r="BV121" s="837">
        <v>220431</v>
      </c>
      <c r="BW121" s="837"/>
      <c r="BX121" s="837"/>
      <c r="BY121" s="837"/>
      <c r="BZ121" s="837"/>
      <c r="CA121" s="837">
        <v>173818</v>
      </c>
      <c r="CB121" s="837"/>
      <c r="CC121" s="837"/>
      <c r="CD121" s="837"/>
      <c r="CE121" s="837"/>
      <c r="CF121" s="898">
        <v>3.7</v>
      </c>
      <c r="CG121" s="899"/>
      <c r="CH121" s="899"/>
      <c r="CI121" s="899"/>
      <c r="CJ121" s="899"/>
      <c r="CK121" s="892"/>
      <c r="CL121" s="878"/>
      <c r="CM121" s="878"/>
      <c r="CN121" s="878"/>
      <c r="CO121" s="879"/>
      <c r="CP121" s="858" t="s">
        <v>400</v>
      </c>
      <c r="CQ121" s="859"/>
      <c r="CR121" s="859"/>
      <c r="CS121" s="859"/>
      <c r="CT121" s="859"/>
      <c r="CU121" s="859"/>
      <c r="CV121" s="859"/>
      <c r="CW121" s="859"/>
      <c r="CX121" s="859"/>
      <c r="CY121" s="859"/>
      <c r="CZ121" s="859"/>
      <c r="DA121" s="859"/>
      <c r="DB121" s="859"/>
      <c r="DC121" s="859"/>
      <c r="DD121" s="859"/>
      <c r="DE121" s="859"/>
      <c r="DF121" s="860"/>
      <c r="DG121" s="836">
        <v>1597277</v>
      </c>
      <c r="DH121" s="837"/>
      <c r="DI121" s="837"/>
      <c r="DJ121" s="837"/>
      <c r="DK121" s="837"/>
      <c r="DL121" s="837">
        <v>1510129</v>
      </c>
      <c r="DM121" s="837"/>
      <c r="DN121" s="837"/>
      <c r="DO121" s="837"/>
      <c r="DP121" s="837"/>
      <c r="DQ121" s="837">
        <v>1352495</v>
      </c>
      <c r="DR121" s="837"/>
      <c r="DS121" s="837"/>
      <c r="DT121" s="837"/>
      <c r="DU121" s="837"/>
      <c r="DV121" s="814">
        <v>28.8</v>
      </c>
      <c r="DW121" s="814"/>
      <c r="DX121" s="814"/>
      <c r="DY121" s="814"/>
      <c r="DZ121" s="815"/>
    </row>
    <row r="122" spans="1:130" s="226" customFormat="1" ht="26.25" customHeight="1" x14ac:dyDescent="0.15">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437</v>
      </c>
      <c r="AB122" s="800"/>
      <c r="AC122" s="800"/>
      <c r="AD122" s="800"/>
      <c r="AE122" s="801"/>
      <c r="AF122" s="802" t="s">
        <v>138</v>
      </c>
      <c r="AG122" s="800"/>
      <c r="AH122" s="800"/>
      <c r="AI122" s="800"/>
      <c r="AJ122" s="801"/>
      <c r="AK122" s="802" t="s">
        <v>138</v>
      </c>
      <c r="AL122" s="800"/>
      <c r="AM122" s="800"/>
      <c r="AN122" s="800"/>
      <c r="AO122" s="801"/>
      <c r="AP122" s="847" t="s">
        <v>437</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9954447</v>
      </c>
      <c r="BR122" s="868"/>
      <c r="BS122" s="868"/>
      <c r="BT122" s="868"/>
      <c r="BU122" s="868"/>
      <c r="BV122" s="868">
        <v>9663348</v>
      </c>
      <c r="BW122" s="868"/>
      <c r="BX122" s="868"/>
      <c r="BY122" s="868"/>
      <c r="BZ122" s="868"/>
      <c r="CA122" s="868">
        <v>9233537</v>
      </c>
      <c r="CB122" s="868"/>
      <c r="CC122" s="868"/>
      <c r="CD122" s="868"/>
      <c r="CE122" s="868"/>
      <c r="CF122" s="869">
        <v>196.3</v>
      </c>
      <c r="CG122" s="870"/>
      <c r="CH122" s="870"/>
      <c r="CI122" s="870"/>
      <c r="CJ122" s="870"/>
      <c r="CK122" s="892"/>
      <c r="CL122" s="878"/>
      <c r="CM122" s="878"/>
      <c r="CN122" s="878"/>
      <c r="CO122" s="879"/>
      <c r="CP122" s="858" t="s">
        <v>402</v>
      </c>
      <c r="CQ122" s="859"/>
      <c r="CR122" s="859"/>
      <c r="CS122" s="859"/>
      <c r="CT122" s="859"/>
      <c r="CU122" s="859"/>
      <c r="CV122" s="859"/>
      <c r="CW122" s="859"/>
      <c r="CX122" s="859"/>
      <c r="CY122" s="859"/>
      <c r="CZ122" s="859"/>
      <c r="DA122" s="859"/>
      <c r="DB122" s="859"/>
      <c r="DC122" s="859"/>
      <c r="DD122" s="859"/>
      <c r="DE122" s="859"/>
      <c r="DF122" s="860"/>
      <c r="DG122" s="836">
        <v>1181589</v>
      </c>
      <c r="DH122" s="837"/>
      <c r="DI122" s="837"/>
      <c r="DJ122" s="837"/>
      <c r="DK122" s="837"/>
      <c r="DL122" s="837">
        <v>1096638</v>
      </c>
      <c r="DM122" s="837"/>
      <c r="DN122" s="837"/>
      <c r="DO122" s="837"/>
      <c r="DP122" s="837"/>
      <c r="DQ122" s="837">
        <v>961699</v>
      </c>
      <c r="DR122" s="837"/>
      <c r="DS122" s="837"/>
      <c r="DT122" s="837"/>
      <c r="DU122" s="837"/>
      <c r="DV122" s="814">
        <v>20.399999999999999</v>
      </c>
      <c r="DW122" s="814"/>
      <c r="DX122" s="814"/>
      <c r="DY122" s="814"/>
      <c r="DZ122" s="815"/>
    </row>
    <row r="123" spans="1:130" s="226" customFormat="1" ht="26.25" customHeight="1" x14ac:dyDescent="0.15">
      <c r="A123" s="840"/>
      <c r="B123" s="841"/>
      <c r="C123" s="844" t="s">
        <v>454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17159</v>
      </c>
      <c r="AB123" s="800"/>
      <c r="AC123" s="800"/>
      <c r="AD123" s="800"/>
      <c r="AE123" s="801"/>
      <c r="AF123" s="802">
        <v>16908</v>
      </c>
      <c r="AG123" s="800"/>
      <c r="AH123" s="800"/>
      <c r="AI123" s="800"/>
      <c r="AJ123" s="801"/>
      <c r="AK123" s="802">
        <v>16657</v>
      </c>
      <c r="AL123" s="800"/>
      <c r="AM123" s="800"/>
      <c r="AN123" s="800"/>
      <c r="AO123" s="801"/>
      <c r="AP123" s="847">
        <v>0.4</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468</v>
      </c>
      <c r="BP123" s="901"/>
      <c r="BQ123" s="855">
        <v>16404847</v>
      </c>
      <c r="BR123" s="856"/>
      <c r="BS123" s="856"/>
      <c r="BT123" s="856"/>
      <c r="BU123" s="856"/>
      <c r="BV123" s="856">
        <v>16295950</v>
      </c>
      <c r="BW123" s="856"/>
      <c r="BX123" s="856"/>
      <c r="BY123" s="856"/>
      <c r="BZ123" s="856"/>
      <c r="CA123" s="856">
        <v>16337897</v>
      </c>
      <c r="CB123" s="856"/>
      <c r="CC123" s="856"/>
      <c r="CD123" s="856"/>
      <c r="CE123" s="856"/>
      <c r="CF123" s="766"/>
      <c r="CG123" s="767"/>
      <c r="CH123" s="767"/>
      <c r="CI123" s="767"/>
      <c r="CJ123" s="857"/>
      <c r="CK123" s="892"/>
      <c r="CL123" s="878"/>
      <c r="CM123" s="878"/>
      <c r="CN123" s="878"/>
      <c r="CO123" s="879"/>
      <c r="CP123" s="858" t="s">
        <v>397</v>
      </c>
      <c r="CQ123" s="859"/>
      <c r="CR123" s="859"/>
      <c r="CS123" s="859"/>
      <c r="CT123" s="859"/>
      <c r="CU123" s="859"/>
      <c r="CV123" s="859"/>
      <c r="CW123" s="859"/>
      <c r="CX123" s="859"/>
      <c r="CY123" s="859"/>
      <c r="CZ123" s="859"/>
      <c r="DA123" s="859"/>
      <c r="DB123" s="859"/>
      <c r="DC123" s="859"/>
      <c r="DD123" s="859"/>
      <c r="DE123" s="859"/>
      <c r="DF123" s="860"/>
      <c r="DG123" s="799">
        <v>191264</v>
      </c>
      <c r="DH123" s="800"/>
      <c r="DI123" s="800"/>
      <c r="DJ123" s="800"/>
      <c r="DK123" s="801"/>
      <c r="DL123" s="802">
        <v>174950</v>
      </c>
      <c r="DM123" s="800"/>
      <c r="DN123" s="800"/>
      <c r="DO123" s="800"/>
      <c r="DP123" s="801"/>
      <c r="DQ123" s="802">
        <v>171594</v>
      </c>
      <c r="DR123" s="800"/>
      <c r="DS123" s="800"/>
      <c r="DT123" s="800"/>
      <c r="DU123" s="801"/>
      <c r="DV123" s="847">
        <v>3.6</v>
      </c>
      <c r="DW123" s="848"/>
      <c r="DX123" s="848"/>
      <c r="DY123" s="848"/>
      <c r="DZ123" s="849"/>
    </row>
    <row r="124" spans="1:130" s="226" customFormat="1" ht="26.25" customHeight="1" thickBot="1" x14ac:dyDescent="0.2">
      <c r="A124" s="840"/>
      <c r="B124" s="841"/>
      <c r="C124" s="844" t="s">
        <v>457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138</v>
      </c>
      <c r="AB124" s="800"/>
      <c r="AC124" s="800"/>
      <c r="AD124" s="800"/>
      <c r="AE124" s="801"/>
      <c r="AF124" s="802" t="s">
        <v>138</v>
      </c>
      <c r="AG124" s="800"/>
      <c r="AH124" s="800"/>
      <c r="AI124" s="800"/>
      <c r="AJ124" s="801"/>
      <c r="AK124" s="802" t="s">
        <v>138</v>
      </c>
      <c r="AL124" s="800"/>
      <c r="AM124" s="800"/>
      <c r="AN124" s="800"/>
      <c r="AO124" s="801"/>
      <c r="AP124" s="847" t="s">
        <v>138</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8.3000000000000007</v>
      </c>
      <c r="BR124" s="854"/>
      <c r="BS124" s="854"/>
      <c r="BT124" s="854"/>
      <c r="BU124" s="854"/>
      <c r="BV124" s="854" t="s">
        <v>138</v>
      </c>
      <c r="BW124" s="854"/>
      <c r="BX124" s="854"/>
      <c r="BY124" s="854"/>
      <c r="BZ124" s="854"/>
      <c r="CA124" s="854" t="s">
        <v>138</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v>3272605</v>
      </c>
      <c r="DH124" s="783"/>
      <c r="DI124" s="783"/>
      <c r="DJ124" s="783"/>
      <c r="DK124" s="784"/>
      <c r="DL124" s="785">
        <v>149933</v>
      </c>
      <c r="DM124" s="783"/>
      <c r="DN124" s="783"/>
      <c r="DO124" s="783"/>
      <c r="DP124" s="784"/>
      <c r="DQ124" s="785">
        <v>187729</v>
      </c>
      <c r="DR124" s="783"/>
      <c r="DS124" s="783"/>
      <c r="DT124" s="783"/>
      <c r="DU124" s="784"/>
      <c r="DV124" s="871">
        <v>4</v>
      </c>
      <c r="DW124" s="872"/>
      <c r="DX124" s="872"/>
      <c r="DY124" s="872"/>
      <c r="DZ124" s="873"/>
    </row>
    <row r="125" spans="1:130" s="226" customFormat="1" ht="26.25" customHeight="1" x14ac:dyDescent="0.15">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433</v>
      </c>
      <c r="AB125" s="800"/>
      <c r="AC125" s="800"/>
      <c r="AD125" s="800"/>
      <c r="AE125" s="801"/>
      <c r="AF125" s="802" t="s">
        <v>138</v>
      </c>
      <c r="AG125" s="800"/>
      <c r="AH125" s="800"/>
      <c r="AI125" s="800"/>
      <c r="AJ125" s="801"/>
      <c r="AK125" s="802" t="s">
        <v>138</v>
      </c>
      <c r="AL125" s="800"/>
      <c r="AM125" s="800"/>
      <c r="AN125" s="800"/>
      <c r="AO125" s="801"/>
      <c r="AP125" s="847" t="s">
        <v>138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471</v>
      </c>
      <c r="CL125" s="875"/>
      <c r="CM125" s="875"/>
      <c r="CN125" s="875"/>
      <c r="CO125" s="876"/>
      <c r="CP125" s="883" t="s">
        <v>472</v>
      </c>
      <c r="CQ125" s="828"/>
      <c r="CR125" s="828"/>
      <c r="CS125" s="828"/>
      <c r="CT125" s="828"/>
      <c r="CU125" s="828"/>
      <c r="CV125" s="828"/>
      <c r="CW125" s="828"/>
      <c r="CX125" s="828"/>
      <c r="CY125" s="828"/>
      <c r="CZ125" s="828"/>
      <c r="DA125" s="828"/>
      <c r="DB125" s="828"/>
      <c r="DC125" s="828"/>
      <c r="DD125" s="828"/>
      <c r="DE125" s="828"/>
      <c r="DF125" s="829"/>
      <c r="DG125" s="884" t="s">
        <v>138</v>
      </c>
      <c r="DH125" s="865"/>
      <c r="DI125" s="865"/>
      <c r="DJ125" s="865"/>
      <c r="DK125" s="865"/>
      <c r="DL125" s="865" t="s">
        <v>433</v>
      </c>
      <c r="DM125" s="865"/>
      <c r="DN125" s="865"/>
      <c r="DO125" s="865"/>
      <c r="DP125" s="865"/>
      <c r="DQ125" s="865" t="s">
        <v>138</v>
      </c>
      <c r="DR125" s="865"/>
      <c r="DS125" s="865"/>
      <c r="DT125" s="865"/>
      <c r="DU125" s="865"/>
      <c r="DV125" s="866" t="s">
        <v>433</v>
      </c>
      <c r="DW125" s="866"/>
      <c r="DX125" s="866"/>
      <c r="DY125" s="866"/>
      <c r="DZ125" s="867"/>
    </row>
    <row r="126" spans="1:130" s="226" customFormat="1" ht="26.25" customHeight="1" thickBot="1" x14ac:dyDescent="0.2">
      <c r="A126" s="840"/>
      <c r="B126" s="841"/>
      <c r="C126" s="844" t="s">
        <v>461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138</v>
      </c>
      <c r="AB126" s="800"/>
      <c r="AC126" s="800"/>
      <c r="AD126" s="800"/>
      <c r="AE126" s="801"/>
      <c r="AF126" s="802" t="s">
        <v>138</v>
      </c>
      <c r="AG126" s="800"/>
      <c r="AH126" s="800"/>
      <c r="AI126" s="800"/>
      <c r="AJ126" s="801"/>
      <c r="AK126" s="802" t="s">
        <v>138</v>
      </c>
      <c r="AL126" s="800"/>
      <c r="AM126" s="800"/>
      <c r="AN126" s="800"/>
      <c r="AO126" s="801"/>
      <c r="AP126" s="847" t="s">
        <v>138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138</v>
      </c>
      <c r="DH126" s="837"/>
      <c r="DI126" s="837"/>
      <c r="DJ126" s="837"/>
      <c r="DK126" s="837"/>
      <c r="DL126" s="837" t="s">
        <v>138</v>
      </c>
      <c r="DM126" s="837"/>
      <c r="DN126" s="837"/>
      <c r="DO126" s="837"/>
      <c r="DP126" s="837"/>
      <c r="DQ126" s="837" t="s">
        <v>450</v>
      </c>
      <c r="DR126" s="837"/>
      <c r="DS126" s="837"/>
      <c r="DT126" s="837"/>
      <c r="DU126" s="837"/>
      <c r="DV126" s="814" t="s">
        <v>138</v>
      </c>
      <c r="DW126" s="814"/>
      <c r="DX126" s="814"/>
      <c r="DY126" s="814"/>
      <c r="DZ126" s="815"/>
    </row>
    <row r="127" spans="1:130" s="226" customFormat="1" ht="26.25" customHeight="1" x14ac:dyDescent="0.15">
      <c r="A127" s="842"/>
      <c r="B127" s="843"/>
      <c r="C127" s="861" t="s">
        <v>474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138</v>
      </c>
      <c r="AB127" s="800"/>
      <c r="AC127" s="800"/>
      <c r="AD127" s="800"/>
      <c r="AE127" s="801"/>
      <c r="AF127" s="802" t="s">
        <v>138</v>
      </c>
      <c r="AG127" s="800"/>
      <c r="AH127" s="800"/>
      <c r="AI127" s="800"/>
      <c r="AJ127" s="801"/>
      <c r="AK127" s="802" t="s">
        <v>433</v>
      </c>
      <c r="AL127" s="800"/>
      <c r="AM127" s="800"/>
      <c r="AN127" s="800"/>
      <c r="AO127" s="801"/>
      <c r="AP127" s="847" t="s">
        <v>138</v>
      </c>
      <c r="AQ127" s="848"/>
      <c r="AR127" s="848"/>
      <c r="AS127" s="848"/>
      <c r="AT127" s="849"/>
      <c r="AU127" s="262"/>
      <c r="AV127" s="262"/>
      <c r="AW127" s="262"/>
      <c r="AX127" s="864" t="s">
        <v>475</v>
      </c>
      <c r="AY127" s="832"/>
      <c r="AZ127" s="832"/>
      <c r="BA127" s="832"/>
      <c r="BB127" s="832"/>
      <c r="BC127" s="832"/>
      <c r="BD127" s="832"/>
      <c r="BE127" s="833"/>
      <c r="BF127" s="831" t="s">
        <v>476</v>
      </c>
      <c r="BG127" s="832"/>
      <c r="BH127" s="832"/>
      <c r="BI127" s="832"/>
      <c r="BJ127" s="832"/>
      <c r="BK127" s="832"/>
      <c r="BL127" s="833"/>
      <c r="BM127" s="831" t="s">
        <v>477</v>
      </c>
      <c r="BN127" s="832"/>
      <c r="BO127" s="832"/>
      <c r="BP127" s="832"/>
      <c r="BQ127" s="832"/>
      <c r="BR127" s="832"/>
      <c r="BS127" s="833"/>
      <c r="BT127" s="831" t="s">
        <v>478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479</v>
      </c>
      <c r="CQ127" s="770"/>
      <c r="CR127" s="770"/>
      <c r="CS127" s="770"/>
      <c r="CT127" s="770"/>
      <c r="CU127" s="770"/>
      <c r="CV127" s="770"/>
      <c r="CW127" s="770"/>
      <c r="CX127" s="770"/>
      <c r="CY127" s="770"/>
      <c r="CZ127" s="770"/>
      <c r="DA127" s="770"/>
      <c r="DB127" s="770"/>
      <c r="DC127" s="770"/>
      <c r="DD127" s="770"/>
      <c r="DE127" s="770"/>
      <c r="DF127" s="771"/>
      <c r="DG127" s="836" t="s">
        <v>138</v>
      </c>
      <c r="DH127" s="837"/>
      <c r="DI127" s="837"/>
      <c r="DJ127" s="837"/>
      <c r="DK127" s="837"/>
      <c r="DL127" s="837" t="s">
        <v>138</v>
      </c>
      <c r="DM127" s="837"/>
      <c r="DN127" s="837"/>
      <c r="DO127" s="837"/>
      <c r="DP127" s="837"/>
      <c r="DQ127" s="837" t="s">
        <v>433</v>
      </c>
      <c r="DR127" s="837"/>
      <c r="DS127" s="837"/>
      <c r="DT127" s="837"/>
      <c r="DU127" s="837"/>
      <c r="DV127" s="814" t="s">
        <v>138</v>
      </c>
      <c r="DW127" s="814"/>
      <c r="DX127" s="814"/>
      <c r="DY127" s="814"/>
      <c r="DZ127" s="815"/>
    </row>
    <row r="128" spans="1:130" s="226" customFormat="1" ht="26.25" customHeight="1" thickBot="1" x14ac:dyDescent="0.2">
      <c r="A128" s="816" t="s">
        <v>480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481</v>
      </c>
      <c r="X128" s="818"/>
      <c r="Y128" s="818"/>
      <c r="Z128" s="819"/>
      <c r="AA128" s="820">
        <v>64135</v>
      </c>
      <c r="AB128" s="821"/>
      <c r="AC128" s="821"/>
      <c r="AD128" s="821"/>
      <c r="AE128" s="822"/>
      <c r="AF128" s="823">
        <v>54844</v>
      </c>
      <c r="AG128" s="821"/>
      <c r="AH128" s="821"/>
      <c r="AI128" s="821"/>
      <c r="AJ128" s="822"/>
      <c r="AK128" s="823">
        <v>47666</v>
      </c>
      <c r="AL128" s="821"/>
      <c r="AM128" s="821"/>
      <c r="AN128" s="821"/>
      <c r="AO128" s="822"/>
      <c r="AP128" s="824"/>
      <c r="AQ128" s="825"/>
      <c r="AR128" s="825"/>
      <c r="AS128" s="825"/>
      <c r="AT128" s="826"/>
      <c r="AU128" s="262"/>
      <c r="AV128" s="262"/>
      <c r="AW128" s="262"/>
      <c r="AX128" s="827" t="s">
        <v>482</v>
      </c>
      <c r="AY128" s="828"/>
      <c r="AZ128" s="828"/>
      <c r="BA128" s="828"/>
      <c r="BB128" s="828"/>
      <c r="BC128" s="828"/>
      <c r="BD128" s="828"/>
      <c r="BE128" s="829"/>
      <c r="BF128" s="806" t="s">
        <v>138</v>
      </c>
      <c r="BG128" s="807"/>
      <c r="BH128" s="807"/>
      <c r="BI128" s="807"/>
      <c r="BJ128" s="807"/>
      <c r="BK128" s="807"/>
      <c r="BL128" s="830"/>
      <c r="BM128" s="806">
        <v>14.54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t="s">
        <v>138</v>
      </c>
      <c r="DH128" s="811"/>
      <c r="DI128" s="811"/>
      <c r="DJ128" s="811"/>
      <c r="DK128" s="811"/>
      <c r="DL128" s="811" t="s">
        <v>450</v>
      </c>
      <c r="DM128" s="811"/>
      <c r="DN128" s="811"/>
      <c r="DO128" s="811"/>
      <c r="DP128" s="811"/>
      <c r="DQ128" s="811" t="s">
        <v>138</v>
      </c>
      <c r="DR128" s="811"/>
      <c r="DS128" s="811"/>
      <c r="DT128" s="811"/>
      <c r="DU128" s="811"/>
      <c r="DV128" s="812" t="s">
        <v>138</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6563045</v>
      </c>
      <c r="AB129" s="800"/>
      <c r="AC129" s="800"/>
      <c r="AD129" s="800"/>
      <c r="AE129" s="801"/>
      <c r="AF129" s="802">
        <v>6103889</v>
      </c>
      <c r="AG129" s="800"/>
      <c r="AH129" s="800"/>
      <c r="AI129" s="800"/>
      <c r="AJ129" s="801"/>
      <c r="AK129" s="802">
        <v>5805556</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138</v>
      </c>
      <c r="BG129" s="790"/>
      <c r="BH129" s="790"/>
      <c r="BI129" s="790"/>
      <c r="BJ129" s="790"/>
      <c r="BK129" s="790"/>
      <c r="BL129" s="791"/>
      <c r="BM129" s="789">
        <v>19.54</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1181467</v>
      </c>
      <c r="AB130" s="800"/>
      <c r="AC130" s="800"/>
      <c r="AD130" s="800"/>
      <c r="AE130" s="801"/>
      <c r="AF130" s="802">
        <v>1081300</v>
      </c>
      <c r="AG130" s="800"/>
      <c r="AH130" s="800"/>
      <c r="AI130" s="800"/>
      <c r="AJ130" s="801"/>
      <c r="AK130" s="802">
        <v>1101585</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11.1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5381578</v>
      </c>
      <c r="AB131" s="783"/>
      <c r="AC131" s="783"/>
      <c r="AD131" s="783"/>
      <c r="AE131" s="784"/>
      <c r="AF131" s="785">
        <v>5022589</v>
      </c>
      <c r="AG131" s="783"/>
      <c r="AH131" s="783"/>
      <c r="AI131" s="783"/>
      <c r="AJ131" s="784"/>
      <c r="AK131" s="785">
        <v>4703971</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t="s">
        <v>138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10.422259049999999</v>
      </c>
      <c r="AB132" s="763"/>
      <c r="AC132" s="763"/>
      <c r="AD132" s="763"/>
      <c r="AE132" s="764"/>
      <c r="AF132" s="765">
        <v>10.438560669999999</v>
      </c>
      <c r="AG132" s="763"/>
      <c r="AH132" s="763"/>
      <c r="AI132" s="763"/>
      <c r="AJ132" s="764"/>
      <c r="AK132" s="765">
        <v>12.473758869999999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11.5</v>
      </c>
      <c r="AB133" s="742"/>
      <c r="AC133" s="742"/>
      <c r="AD133" s="742"/>
      <c r="AE133" s="743"/>
      <c r="AF133" s="741">
        <v>10.9</v>
      </c>
      <c r="AG133" s="742"/>
      <c r="AH133" s="742"/>
      <c r="AI133" s="742"/>
      <c r="AJ133" s="743"/>
      <c r="AK133" s="741">
        <v>11.1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vlwx/uoOZ/AJMwbfYnUR0O05J1j7PuZ7jMwu3cpehapqybxsl9oSA0iYFkCyjdefsC9p10TX6IiWnFgaXyY3Q==" saltValue="6dWRfeBi5dg9Pu9BHXHT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nw7TQw8B/Ow+kl6YMNytfo5Fv7MDRWb/i1NB3Pa9Q+9G6uadas7xDu4h15WkUfMPi4sJlPGzDb0H4vENvHaCQ==" saltValue="6BX39m/Ps95RviNEr4TAX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bZ0e3WOhIj9RmYBHcjE9DTvErUj3iLKJgPg2LOUygYV9VS13WokW2UOKtuwc9z7Bh9VRuIxAHvtFRVKlY4+1Q==" saltValue="9PoruafAeiB+5PbmShNm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1950641</v>
      </c>
      <c r="AP9" s="292">
        <v>228493</v>
      </c>
      <c r="AQ9" s="293">
        <v>135358</v>
      </c>
      <c r="AR9" s="294">
        <v>68.8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139146</v>
      </c>
      <c r="AP10" s="295">
        <v>16299</v>
      </c>
      <c r="AQ10" s="296">
        <v>16285</v>
      </c>
      <c r="AR10" s="297">
        <v>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1999</v>
      </c>
      <c r="AP11" s="295">
        <v>234</v>
      </c>
      <c r="AQ11" s="296">
        <v>23139</v>
      </c>
      <c r="AR11" s="297">
        <v>-99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v>22824</v>
      </c>
      <c r="AP12" s="295">
        <v>2674</v>
      </c>
      <c r="AQ12" s="296">
        <v>3507</v>
      </c>
      <c r="AR12" s="297">
        <v>-23.8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507</v>
      </c>
      <c r="AP13" s="295" t="s">
        <v>507</v>
      </c>
      <c r="AQ13" s="296">
        <v>1</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70006</v>
      </c>
      <c r="AP14" s="295">
        <v>8200</v>
      </c>
      <c r="AQ14" s="296">
        <v>6299</v>
      </c>
      <c r="AR14" s="297">
        <v>30.2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t="s">
        <v>507</v>
      </c>
      <c r="AP15" s="295" t="s">
        <v>507</v>
      </c>
      <c r="AQ15" s="296">
        <v>3566</v>
      </c>
      <c r="AR15" s="297" t="s">
        <v>507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-171153</v>
      </c>
      <c r="AP16" s="295">
        <v>-20048</v>
      </c>
      <c r="AQ16" s="296">
        <v>-14081</v>
      </c>
      <c r="AR16" s="297">
        <v>42.4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2013463</v>
      </c>
      <c r="AP17" s="295">
        <v>235851</v>
      </c>
      <c r="AQ17" s="296">
        <v>174073</v>
      </c>
      <c r="AR17" s="297">
        <v>35.5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28.82</v>
      </c>
      <c r="AP21" s="308">
        <v>15.56</v>
      </c>
      <c r="AQ21" s="309">
        <v>13.26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91.4</v>
      </c>
      <c r="AP22" s="313">
        <v>96</v>
      </c>
      <c r="AQ22" s="314">
        <v>-4.5999999999999996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1087400</v>
      </c>
      <c r="AP32" s="322">
        <v>127375</v>
      </c>
      <c r="AQ32" s="323">
        <v>106722</v>
      </c>
      <c r="AR32" s="324">
        <v>19.399999999999999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507</v>
      </c>
      <c r="AP33" s="322" t="s">
        <v>507</v>
      </c>
      <c r="AQ33" s="323">
        <v>147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507</v>
      </c>
      <c r="AP34" s="322" t="s">
        <v>507</v>
      </c>
      <c r="AQ34" s="323">
        <v>287</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631828</v>
      </c>
      <c r="AP35" s="322">
        <v>74011</v>
      </c>
      <c r="AQ35" s="323">
        <v>22428</v>
      </c>
      <c r="AR35" s="324">
        <v>230</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t="s">
        <v>507</v>
      </c>
      <c r="AP36" s="322" t="s">
        <v>507</v>
      </c>
      <c r="AQ36" s="323">
        <v>4327</v>
      </c>
      <c r="AR36" s="324" t="s">
        <v>507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v>16657</v>
      </c>
      <c r="AP37" s="322">
        <v>1951</v>
      </c>
      <c r="AQ37" s="323">
        <v>1437</v>
      </c>
      <c r="AR37" s="324">
        <v>35.799999999999997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v>128</v>
      </c>
      <c r="AP38" s="325">
        <v>15</v>
      </c>
      <c r="AQ38" s="326">
        <v>25</v>
      </c>
      <c r="AR38" s="314">
        <v>-40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-47666</v>
      </c>
      <c r="AP39" s="322">
        <v>-5583</v>
      </c>
      <c r="AQ39" s="323">
        <v>-4811</v>
      </c>
      <c r="AR39" s="324">
        <v>16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-1101585</v>
      </c>
      <c r="AP40" s="322">
        <v>-129037</v>
      </c>
      <c r="AQ40" s="323">
        <v>-91754</v>
      </c>
      <c r="AR40" s="324">
        <v>40.6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586762</v>
      </c>
      <c r="AP41" s="322">
        <v>68732</v>
      </c>
      <c r="AQ41" s="323">
        <v>38807</v>
      </c>
      <c r="AR41" s="324">
        <v>77.099999999999994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2025588</v>
      </c>
      <c r="AN51" s="344">
        <v>211616</v>
      </c>
      <c r="AO51" s="345">
        <v>116.2</v>
      </c>
      <c r="AP51" s="346">
        <v>174587</v>
      </c>
      <c r="AQ51" s="347">
        <v>19.100000000000001</v>
      </c>
      <c r="AR51" s="348">
        <v>97.1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627496</v>
      </c>
      <c r="AN52" s="352">
        <v>65555</v>
      </c>
      <c r="AO52" s="353">
        <v>35.700000000000003</v>
      </c>
      <c r="AP52" s="354">
        <v>79695</v>
      </c>
      <c r="AQ52" s="355">
        <v>17</v>
      </c>
      <c r="AR52" s="356">
        <v>18.7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1121427</v>
      </c>
      <c r="AN53" s="344">
        <v>120713</v>
      </c>
      <c r="AO53" s="345">
        <v>-43</v>
      </c>
      <c r="AP53" s="346">
        <v>175675</v>
      </c>
      <c r="AQ53" s="347">
        <v>0.6</v>
      </c>
      <c r="AR53" s="348">
        <v>-43.6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595117</v>
      </c>
      <c r="AN54" s="352">
        <v>64060</v>
      </c>
      <c r="AO54" s="353">
        <v>-2.2999999999999998</v>
      </c>
      <c r="AP54" s="354">
        <v>87698</v>
      </c>
      <c r="AQ54" s="355">
        <v>10</v>
      </c>
      <c r="AR54" s="356">
        <v>-12.3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908212</v>
      </c>
      <c r="AN55" s="344">
        <v>100466</v>
      </c>
      <c r="AO55" s="345">
        <v>-16.8</v>
      </c>
      <c r="AP55" s="346">
        <v>162193</v>
      </c>
      <c r="AQ55" s="347">
        <v>-7.7</v>
      </c>
      <c r="AR55" s="348">
        <v>-9.1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542795</v>
      </c>
      <c r="AN56" s="352">
        <v>60044</v>
      </c>
      <c r="AO56" s="353">
        <v>-6.3</v>
      </c>
      <c r="AP56" s="354">
        <v>79985</v>
      </c>
      <c r="AQ56" s="355">
        <v>-8.8000000000000007</v>
      </c>
      <c r="AR56" s="356">
        <v>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1037626</v>
      </c>
      <c r="AN57" s="344">
        <v>118261</v>
      </c>
      <c r="AO57" s="345">
        <v>17.7</v>
      </c>
      <c r="AP57" s="346">
        <v>168868</v>
      </c>
      <c r="AQ57" s="347">
        <v>4.0999999999999996</v>
      </c>
      <c r="AR57" s="348">
        <v>13.6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655150</v>
      </c>
      <c r="AN58" s="352">
        <v>74669</v>
      </c>
      <c r="AO58" s="353">
        <v>24.4</v>
      </c>
      <c r="AP58" s="354">
        <v>79360</v>
      </c>
      <c r="AQ58" s="355">
        <v>-0.8</v>
      </c>
      <c r="AR58" s="356">
        <v>25.2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1042054</v>
      </c>
      <c r="AN59" s="344">
        <v>122063</v>
      </c>
      <c r="AO59" s="345">
        <v>3.2</v>
      </c>
      <c r="AP59" s="346">
        <v>202870</v>
      </c>
      <c r="AQ59" s="347">
        <v>20.100000000000001</v>
      </c>
      <c r="AR59" s="348">
        <v>-16.899999999999999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233813</v>
      </c>
      <c r="AN60" s="352">
        <v>27388</v>
      </c>
      <c r="AO60" s="353">
        <v>-63.3</v>
      </c>
      <c r="AP60" s="354">
        <v>79735</v>
      </c>
      <c r="AQ60" s="355">
        <v>0.5</v>
      </c>
      <c r="AR60" s="356">
        <v>-63.8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1226981</v>
      </c>
      <c r="AN61" s="359">
        <v>134624</v>
      </c>
      <c r="AO61" s="360">
        <v>15.5</v>
      </c>
      <c r="AP61" s="361">
        <v>176839</v>
      </c>
      <c r="AQ61" s="362">
        <v>7.2</v>
      </c>
      <c r="AR61" s="348">
        <v>8.3000000000000007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530874</v>
      </c>
      <c r="AN62" s="352">
        <v>58343</v>
      </c>
      <c r="AO62" s="353">
        <v>-2.4</v>
      </c>
      <c r="AP62" s="354">
        <v>81295</v>
      </c>
      <c r="AQ62" s="355">
        <v>3.6</v>
      </c>
      <c r="AR62" s="356">
        <v>-6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YqhJUgvqN/nZDZz5HYX32672ISLP9ew06SvnTb/fF6EROoURnk0q/65d3Ikfkfhwi78qKU3/Sp5t10Sux509w==" saltValue="y3rJ5hje6HyBjYz8GsRA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EOP0mUaPPid+3QS8ZouGr3xKD4AKtdzkKRsprcw9fCEtJogX8i/7UlOrq3cvyXf1YeDgsYA57GMD+m0mNhzPg==" saltValue="CX1RfDg+kYBxt8zD/5CT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vXJY1Caw1IvlbZHw3GKAJqu6Li+Qgs6fnQHep2IVHq38Yv6oe6Zk8xXVEORqzKan08vk3/u4627buHlSEt9/w==" saltValue="Tp23ylzVFpG+DMgkbQgu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44.43</v>
      </c>
      <c r="G47" s="12">
        <v>55.12</v>
      </c>
      <c r="H47" s="12">
        <v>64.040000000000006</v>
      </c>
      <c r="I47" s="12">
        <v>75</v>
      </c>
      <c r="J47" s="13">
        <v>67.11</v>
      </c>
    </row>
    <row r="48" spans="2:10" ht="57.75" customHeight="1" x14ac:dyDescent="0.15">
      <c r="B48" s="14"/>
      <c r="C48" s="1176" t="s">
        <v>4</v>
      </c>
      <c r="D48" s="1176"/>
      <c r="E48" s="1177"/>
      <c r="F48" s="15">
        <v>7.98</v>
      </c>
      <c r="G48" s="16">
        <v>9.39</v>
      </c>
      <c r="H48" s="16">
        <v>6.73</v>
      </c>
      <c r="I48" s="16">
        <v>10.93</v>
      </c>
      <c r="J48" s="17">
        <v>9.09</v>
      </c>
    </row>
    <row r="49" spans="2:10" ht="57.75" customHeight="1" thickBot="1" x14ac:dyDescent="0.2">
      <c r="B49" s="18"/>
      <c r="C49" s="1178" t="s">
        <v>5</v>
      </c>
      <c r="D49" s="1178"/>
      <c r="E49" s="1179"/>
      <c r="F49" s="19">
        <v>5.13</v>
      </c>
      <c r="G49" s="20">
        <v>5.27</v>
      </c>
      <c r="H49" s="20">
        <v>0.81</v>
      </c>
      <c r="I49" s="20">
        <v>3.93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p3xmvr2L+hHJpNMT39SOqs9MHRrvOquTwVhmy/6qOpFy3uYku5I/KyyMDr/08/ILI9GQS8bV1f3NQhZriBpkQ==" saltValue="SSM5X9yowLs951UxpWMc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2019-03-27T07:36:47Z</cp:lastPrinted>
  <dcterms:created xsi:type="dcterms:W3CDTF">2019-02-14T04:36:40Z</dcterms:created>
  <dcterms:modified xsi:type="dcterms:W3CDTF">2019-03-27T07:48:38Z</dcterms:modified>
  <cp:category/>
</cp:coreProperties>
</file>