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520" windowHeight="403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AM38" i="9"/>
  <c r="C38" i="9"/>
  <c r="AM37" i="9"/>
  <c r="C37" i="9"/>
  <c r="AM36" i="9"/>
  <c r="C36" i="9"/>
  <c r="BW34" i="9"/>
  <c r="BW35" i="9" s="1"/>
  <c r="BW36" i="9" s="1"/>
  <c r="BW37" i="9" s="1"/>
  <c r="BW38" i="9" s="1"/>
  <c r="BW39" i="9" s="1"/>
  <c r="BW40" i="9" s="1"/>
  <c r="BW41" i="9" s="1"/>
  <c r="BW42" i="9" s="1"/>
  <c r="BW43" i="9" s="1"/>
  <c r="C34" i="9"/>
  <c r="C35" i="9" s="1"/>
  <c r="CO34" i="9" l="1"/>
  <c r="CO35" i="9" s="1"/>
  <c r="CO36" i="9" s="1"/>
  <c r="CO37" i="9" s="1"/>
  <c r="CO38" i="9" s="1"/>
  <c r="U34" i="9"/>
  <c r="U35" i="9" s="1"/>
  <c r="U36" i="9" s="1"/>
  <c r="U37" i="9" s="1"/>
  <c r="U38" i="9" s="1"/>
  <c r="AM34" i="9"/>
  <c r="AM35" i="9" s="1"/>
  <c r="BE34" i="9"/>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<sst xmlns="http://schemas.openxmlformats.org/spreadsheetml/2006/main" count="1084" uniqueCount="562">
  <si>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</si>
  <si>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</si>
  <si>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</si>
  <si>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</si>
  <si>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</si>
  <si>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</si>
  <si>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</si>
  <si>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</si>
  <si>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</si>
  <si>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</si>
  <si>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</si>
  <si>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</si>
  <si>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</si>
  <si>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</si>
  <si>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</si>
  <si>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</si>
  <si>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</si>
  <si>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</si>
  <si>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</si>
  <si>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</si>
  <si>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</si>
  <si>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</si>
  <si>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</si>
  <si>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</si>
  <si>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</si>
  <si>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</si>
  <si>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</si>
  <si>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</si>
  <si>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</si>
  <si>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</si>
  <si>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</si>
  <si>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</si>
  <si>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</si>
  <si>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</si>
  <si>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</si>
  <si>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</si>
  <si>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</si>
  <si>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</si>
  <si>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</si>
  <si>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</si>
  <si>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</si>
  <si>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</si>
  <si>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</si>
  <si>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</si>
  <si>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</si>
  <si>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</si>
  <si>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</si>
  <si>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</si>
  <si>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</si>
  <si>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</si>
  <si>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</si>
  <si>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</si>
  <si>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</si>
  <si>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</si>
  <si>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</si>
  <si>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</si>
  <si>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</si>
  <si>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</si>
  <si>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</si>
  <si>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</si>
  <si>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</si>
  <si>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</si>
  <si>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</si>
  <si>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</si>
  <si>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</si>
  <si>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</si>
  <si>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</si>
  <si>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</si>
  <si>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</si>
  <si>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</si>
  <si>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</si>
  <si>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</si>
  <si>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</si>
  <si>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</si>
  <si>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</si>
  <si>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</si>
  <si>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</si>
  <si>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</si>
  <si>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</si>
  <si>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</si>
  <si>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</si>
  <si>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</si>
  <si>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</si>
  <si>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</si>
  <si>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</si>
  <si>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</si>
  <si>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</si>
  <si>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</si>
  <si>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</si>
  <si>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</si>
  <si>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</si>
  <si>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</si>
  <si>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</si>
  <si>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</si>
  <si>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</si>
  <si>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</si>
  <si>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</si>
  <si>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</si>
  <si>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</si>
  <si>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</si>
  <si>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</si>
  <si>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</si>
  <si>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</si>
  <si>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</si>
  <si>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</si>
  <si>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</si>
  <si>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</si>
  <si>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</si>
  <si>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</si>
  <si>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</si>
  <si>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</si>
  <si>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</si>
  <si>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</si>
  <si>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</si>
  <si>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</si>
  <si>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</si>
  <si>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</si>
  <si>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</si>
  <si>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</si>
  <si>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</si>
  <si>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</si>
  <si>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</si>
  <si>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</si>
  <si>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</si>
  <si>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</si>
  <si>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</si>
  <si>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</si>
  <si>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</si>
  <si>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</si>
  <si>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</si>
  <si>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</si>
  <si>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</si>
  <si>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</si>
  <si>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</si>
  <si>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</si>
  <si>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</si>
  <si>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</si>
  <si>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</si>
  <si>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</si>
  <si>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</si>
  <si>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</si>
  <si>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</si>
  <si>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</si>
  <si>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</si>
  <si>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</si>
  <si>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</si>
  <si>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</si>
  <si>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</si>
  <si>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</si>
  <si>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</si>
  <si>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</si>
  <si>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</si>
  <si>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</si>
  <si>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</si>
  <si>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</si>
  <si>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</si>
  <si>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</si>
  <si>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</si>
  <si>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</si>
  <si>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</si>
  <si>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</si>
  <si>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</si>
  <si>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</si>
  <si>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</si>
  <si>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</si>
  <si>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</si>
  <si>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</si>
  <si>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</si>
  <si>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</si>
  <si>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</si>
  <si>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</si>
  <si>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</si>
  <si>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</si>
  <si>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</si>
  <si>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</si>
  <si>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</si>
  <si>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</si>
  <si>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</si>
  <si>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</si>
  <si>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</si>
  <si>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</si>
  <si>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</si>
  <si>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</si>
  <si>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</si>
  <si>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</si>
  <si>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</si>
  <si>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</si>
  <si>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</si>
  <si>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</si>
  <si>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</si>
  <si>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</si>
  <si>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</si>
  <si>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</si>
  <si>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</si>
  <si>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</si>
  <si>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</si>
  <si>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</si>
  <si>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</si>
  <si>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</si>
  <si>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</si>
  <si>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</si>
  <si>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</si>
  <si>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</si>
  <si>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</si>
  <si>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</si>
  <si>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</si>
  <si>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</si>
  <si>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</si>
  <si>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</si>
  <si>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</si>
  <si>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</si>
  <si>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</si>
  <si>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</si>
  <si>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</si>
  <si>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</si>
  <si>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</si>
  <si>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</si>
  <si>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</si>
  <si>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</si>
  <si>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</si>
  <si>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</si>
  <si>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</si>
  <si>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</si>
  <si>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</si>
  <si>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</si>
  <si>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</si>
  <si>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</si>
  <si>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</si>
  <si>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</si>
  <si>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</si>
  <si>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</si>
  <si>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</si>
  <si>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</si>
  <si>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</si>
  <si>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</si>
  <si>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</si>
  <si>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</si>
  <si>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</si>
  <si>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</si>
  <si>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</si>
  <si>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</si>
  <si>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</si>
  <si>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</si>
  <si>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</si>
  <si>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</si>
  <si>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</si>
  <si>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</si>
  <si>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</si>
  <si>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</si>
  <si>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</si>
  <si>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</si>
  <si>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</si>
  <si>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</si>
  <si>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</si>
  <si>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</si>
  <si>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</si>
  <si>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</si>
  <si>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</si>
  <si>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</si>
  <si>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</si>
  <si>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</si>
  <si>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</si>
  <si>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</si>
  <si>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</si>
  <si>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</si>
  <si>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</si>
  <si>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</si>
  <si>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</si>
  <si>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</si>
  <si>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</si>
  <si>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</si>
  <si>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</si>
  <si>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</si>
  <si>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</si>
  <si>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</si>
  <si>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</si>
  <si>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</si>
  <si>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</si>
  <si>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</si>
  <si>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</si>
  <si>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</si>
  <si>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</si>
  <si>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</si>
  <si>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</si>
  <si>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</si>
  <si>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</si>
  <si>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</si>
  <si>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</si>
  <si>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</si>
  <si>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</si>
  <si>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</si>
  <si>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</si>
  <si>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</si>
  <si>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</si>
  <si>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</si>
  <si>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</si>
  <si>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</si>
  <si>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</si>
  <si>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</si>
  <si>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</si>
  <si>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</si>
  <si>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</si>
  <si>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</si>
  <si>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</si>
  <si>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</si>
  <si>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</si>
  <si>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</si>
  <si>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</si>
  <si>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</si>
  <si>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</si>
  <si>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</si>
  <si>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</si>
  <si>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</si>
  <si>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</si>
  <si>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</si>
  <si>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</si>
  <si>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</si>
  <si>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</si>
  <si>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</si>
  <si>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</si>
  <si>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</si>
  <si>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</si>
  <si>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</si>
  <si>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</si>
  <si>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</si>
  <si>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</si>
  <si>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</si>
  <si>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</si>
  <si>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</si>
  <si>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</si>
  <si>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</si>
  <si>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</si>
  <si>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</si>
  <si>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</si>
  <si>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</si>
  <si>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</si>
  <si>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</si>
  <si>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</si>
  <si>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</si>
  <si>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</si>
  <si>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</si>
  <si>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</si>
  <si>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</si>
  <si>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</si>
  <si>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</si>
  <si>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</si>
  <si>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</si>
  <si>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</si>
  <si>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</si>
  <si>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</si>
  <si>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</si>
  <si>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</si>
  <si>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</si>
  <si>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</si>
  <si>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</si>
  <si>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</si>
  <si>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</si>
  <si>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</si>
  <si>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</si>
  <si>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</si>
  <si>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</si>
  <si>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</si>
  <si>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</si>
  <si>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</si>
  <si>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</si>
  <si>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</si>
  <si>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</si>
  <si>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</si>
  <si>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</si>
  <si>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</si>
  <si>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</si>
  <si>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</si>
  <si>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</si>
  <si>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</si>
  <si>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</si>
  <si>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</si>
  <si>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</si>
  <si>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</si>
  <si>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</si>
  <si>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</si>
  <si>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</si>
  <si>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</si>
  <si>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</si>
  <si>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</si>
  <si>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</si>
  <si>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</si>
  <si>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</si>
  <si>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</si>
  <si>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簡易水道事業特別会計</t>
    <phoneticPr fontId="5"/>
  </si>
  <si>
    <t>法非適用企業</t>
    <phoneticPr fontId="5"/>
  </si>
  <si>
    <t>公共下水道事業特別会計</t>
    <phoneticPr fontId="5"/>
  </si>
  <si>
    <t>農業集落排水事業特別会計</t>
    <phoneticPr fontId="5"/>
  </si>
  <si>
    <t>浄化槽事業特別会計</t>
    <phoneticPr fontId="5"/>
  </si>
  <si>
    <t>観光事業特別会計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</si>
  <si>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</si>
  <si>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</si>
  <si>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</si>
  <si>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</si>
  <si>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</si>
  <si>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</si>
  <si>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</si>
  <si>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</si>
  <si>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</si>
  <si>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</si>
  <si>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</si>
  <si>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</si>
  <si>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</si>
  <si>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</si>
  <si>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</si>
  <si>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</si>
  <si>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</si>
  <si>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</si>
  <si>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</si>
  <si>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</si>
  <si>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</si>
  <si>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</si>
  <si>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</si>
  <si>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</si>
  <si>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</si>
  <si>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</si>
  <si>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</si>
  <si>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</si>
  <si>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</si>
  <si>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</si>
  <si>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</si>
  <si>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</si>
  <si>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</si>
  <si>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</si>
  <si>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</si>
  <si>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</si>
  <si>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</si>
  <si>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</si>
  <si>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</si>
  <si>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</si>
  <si>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</si>
  <si>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</si>
  <si>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</si>
  <si>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</si>
  <si>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</si>
  <si>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</si>
  <si>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</si>
  <si>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</si>
  <si>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</si>
  <si>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</si>
  <si>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</si>
  <si>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</si>
  <si>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</si>
  <si>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</si>
  <si>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</si>
  <si>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</si>
  <si>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</si>
  <si>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</si>
  <si>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</si>
  <si>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</si>
  <si>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</si>
  <si>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</si>
  <si>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</si>
  <si>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</si>
  <si>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</si>
  <si>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</si>
  <si>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</si>
  <si>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</si>
  <si>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</si>
  <si>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</si>
  <si>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</si>
  <si>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</si>
  <si>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</si>
  <si>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</si>
  <si>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</si>
  <si>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</si>
  <si>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</si>
  <si>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</si>
  <si>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</si>
  <si>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</si>
  <si>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</si>
  <si>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</si>
  <si>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</si>
  <si>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</si>
  <si>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</si>
  <si>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</si>
  <si>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</si>
  <si>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</si>
  <si>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</si>
  <si>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</si>
  <si>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</si>
  <si>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</si>
  <si>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</si>
  <si>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</si>
  <si>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</si>
  <si>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</si>
  <si>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</si>
  <si>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</si>
  <si>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</si>
  <si>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</si>
  <si>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</si>
  <si>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</si>
  <si>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</si>
  <si>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</si>
  <si>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</si>
  <si>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</si>
  <si>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</si>
  <si>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</si>
  <si>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</si>
  <si>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</si>
  <si>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</si>
  <si>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</si>
  <si>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</si>
  <si>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</si>
  <si>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</si>
  <si>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</si>
  <si>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</si>
  <si>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</si>
  <si>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</si>
  <si>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</si>
  <si>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</si>
  <si>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</si>
  <si>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</si>
  <si>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</si>
  <si>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</si>
  <si>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</si>
  <si>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</si>
  <si>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</si>
  <si>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</si>
  <si>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</si>
  <si>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</si>
  <si>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</si>
  <si>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</si>
  <si>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</si>
  <si>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1.81</t>
  </si>
  <si>
    <t>病院事業会計</t>
  </si>
  <si>
    <t>一般会計</t>
  </si>
  <si>
    <t>老人保健施設事業会計</t>
  </si>
  <si>
    <t>国民健康保険事業特別会計</t>
  </si>
  <si>
    <t>介護保険事業特別会計</t>
  </si>
  <si>
    <t>国民健康保険診療所事業特別会計</t>
  </si>
  <si>
    <t>訪問看護事業特別会計</t>
  </si>
  <si>
    <t>公共下水道事業特別会計</t>
  </si>
  <si>
    <t>その他会計（赤字）</t>
  </si>
  <si>
    <t>その他会計（黒字）</t>
  </si>
  <si>
    <t>愛媛県市町総合事務組合　退職手当事業分</t>
    <rPh sb="0" eb="2">
      <t>エヒメ</t>
    </rPh>
    <rPh sb="2" eb="3">
      <t>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</si>
  <si>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2">
      <t>エヒメ</t>
    </rPh>
    <rPh sb="2" eb="3">
      <t>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</si>
  <si>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2">
      <t>エヒメ</t>
    </rPh>
    <rPh sb="2" eb="3">
      <t>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</si>
  <si>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2">
      <t>エヒメ</t>
    </rPh>
    <rPh sb="2" eb="3">
      <t>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</si>
  <si>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2">
      <t>エヒメ</t>
    </rPh>
    <rPh sb="2" eb="3">
      <t>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</si>
  <si>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2">
      <t>エヒメ</t>
    </rPh>
    <rPh sb="2" eb="3">
      <t>ケン</t>
    </rPh>
    <rPh sb="3" eb="5">
      <t>シチョウ</t>
    </rPh>
    <rPh sb="5" eb="7">
      <t>ソウゴウ</t>
    </rPh>
    <rPh sb="7" eb="9">
      <t>ジム</t>
    </rPh>
    <rPh sb="9" eb="11">
      <t>クミアイ</t>
    </rPh>
    <rPh sb="12" eb="14">
      <t>キョウツウ</t>
    </rPh>
    <rPh sb="14" eb="16">
      <t>ケイヒ</t>
    </rPh>
    <rPh sb="16" eb="17">
      <t>ブン</t>
    </rPh>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</si>
  <si>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</si>
  <si>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</si>
  <si>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</si>
  <si>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</si>
  <si>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</si>
  <si>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</si>
  <si>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</si>
  <si>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社団法人　久万高原農業公社</t>
    <rPh sb="0" eb="2">
      <t>シャダン</t>
    </rPh>
    <rPh sb="2" eb="4">
      <t>ホウジン</t>
    </rPh>
    <rPh sb="5" eb="9">
      <t>クマコウゲン</t>
    </rPh>
    <rPh sb="9" eb="11">
      <t>ノウギョウ</t>
    </rPh>
    <rPh sb="11" eb="13">
      <t>コウシャ</t>
    </rPh>
    <phoneticPr fontId="2"/>
  </si>
  <si>
    <t>久万高原町土地開発公社</t>
    <rPh sb="0" eb="5">
      <t>クマコウゲンチョウ</t>
    </rPh>
    <rPh sb="5" eb="7">
      <t>トチ</t>
    </rPh>
    <rPh sb="7" eb="9">
      <t>カイハツ</t>
    </rPh>
    <rPh sb="9" eb="11">
      <t>コウシャ</t>
    </rPh>
    <phoneticPr fontId="2"/>
  </si>
  <si>
    <t>株式会社　いぶき</t>
    <rPh sb="0" eb="2">
      <t>カブシキ</t>
    </rPh>
    <rPh sb="2" eb="4">
      <t>カイシャ</t>
    </rPh>
    <phoneticPr fontId="2"/>
  </si>
  <si>
    <t>財団法人　柳谷産業開発公社</t>
    <rPh sb="0" eb="2">
      <t>ザイダン</t>
    </rPh>
    <rPh sb="2" eb="4">
      <t>ホウジン</t>
    </rPh>
    <rPh sb="5" eb="7">
      <t>ヤナダニ</t>
    </rPh>
    <rPh sb="7" eb="9">
      <t>サンギョウ</t>
    </rPh>
    <rPh sb="9" eb="11">
      <t>カイハツ</t>
    </rPh>
    <rPh sb="11" eb="13">
      <t>コウシャ</t>
    </rPh>
    <phoneticPr fontId="2"/>
  </si>
  <si>
    <t>株式会社　みかわ</t>
    <rPh sb="0" eb="2">
      <t>カブシキ</t>
    </rPh>
    <rPh sb="2" eb="4">
      <t>カイシャ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</si>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</sst>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185081</c:v>
                </c:pt>
                <c:pt idx="1">
                  <c:v>187495</c:v>
                </c:pt>
                <c:pt idx="2">
                  <c:v>127415</c:v>
                </c:pt>
                <c:pt idx="3">
                  <c:v>97876</c:v>
                </c:pt>
                <c:pt idx="4">
                  <c:v>211616</c:v>
                </c:pt>
              </c:numCache>
            </c:numRef>
          </c:val>
          <c:smooth val="0"/>
        </c:ser>
        <c:dLbls>
          <c:showLegendKey val="0"/>
          <c:showVal val="0"/>
          <c:showCatName val="0"/>
          <c:showSerName val="0"/>
          <c:showPercent val="0"/>
          <c:showBubbleSize val="0"/>
        </c:dLbls>
        <c:marker val="1"/>
        <c:smooth val="0"/>
        <c:axId val="139293056"/>
        <c:axId val="139294976"/>
      </c:lineChart>
      <c:catAx>
        <c:axId val="13929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294976"/>
        <c:crosses val="autoZero"/>
        <c:auto val="1"/>
        <c:lblAlgn val="ctr"/>
        <c:lblOffset val="100"/>
        <c:tickLblSkip val="1"/>
        <c:tickMarkSkip val="1"/>
        <c:noMultiLvlLbl val="0"/>
      </c:catAx>
      <c:valAx>
        <c:axId val="1392949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29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6.27</c:v>
                </c:pt>
                <c:pt idx="1">
                  <c:v>7.92</c:v>
                </c:pt>
                <c:pt idx="2">
                  <c:v>8.5299999999999994</c:v>
                </c:pt>
                <c:pt idx="3">
                  <c:v>7.54</c:v>
                </c:pt>
                <c:pt idx="4">
                  <c:v>7.98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18.02</c:v>
                </c:pt>
                <c:pt idx="1">
                  <c:v>22.23</c:v>
                </c:pt>
                <c:pt idx="2">
                  <c:v>28.09</c:v>
                </c:pt>
                <c:pt idx="3">
                  <c:v>35.29</c:v>
                </c:pt>
                <c:pt idx="4">
                  <c:v>44.43</c:v>
                </c:pt>
              </c:numCache>
            </c:numRef>
          </c:val>
        </c:ser>
        <c:dLbls>
          <c:showLegendKey val="0"/>
          <c:showVal val="0"/>
          <c:showCatName val="0"/>
          <c:showSerName val="0"/>
          <c:showPercent val="0"/>
          <c:showBubbleSize val="0"/>
        </c:dLbls>
        <c:gapWidth val="250"/>
        <c:overlap val="100"/>
        <c:axId val="139876224"/>
        <c:axId val="13987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-1.81</c:v>
                </c:pt>
                <c:pt idx="1">
                  <c:v>4.92</c:v>
                </c:pt>
                <c:pt idx="2">
                  <c:v>0.23</c:v>
                </c:pt>
                <c:pt idx="3">
                  <c:v>3.82</c:v>
                </c:pt>
                <c:pt idx="4">
                  <c:v>5.13</c:v>
                </c:pt>
              </c:numCache>
            </c:numRef>
          </c:val>
          <c:smooth val="0"/>
        </c:ser>
        <c:dLbls>
          <c:showLegendKey val="0"/>
          <c:showVal val="0"/>
          <c:showCatName val="0"/>
          <c:showSerName val="0"/>
          <c:showPercent val="0"/>
          <c:showBubbleSize val="0"/>
        </c:dLbls>
        <c:marker val="1"/>
        <c:smooth val="0"/>
        <c:axId val="139876224"/>
        <c:axId val="139878400"/>
      </c:lineChart>
      <c:catAx>
        <c:axId val="1398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78400"/>
        <c:crosses val="autoZero"/>
        <c:auto val="1"/>
        <c:lblAlgn val="ctr"/>
        <c:lblOffset val="100"/>
        <c:tickLblSkip val="1"/>
        <c:tickMarkSkip val="1"/>
        <c:noMultiLvlLbl val="0"/>
      </c:catAx>
      <c:valAx>
        <c:axId val="13987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7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0.54</c:v>
                </c:pt>
                <c:pt idx="2">
                  <c:v>#N/A</c:v>
                </c:pt>
                <c:pt idx="3">
                  <c:v>0.39</c:v>
                </c:pt>
                <c:pt idx="4">
                  <c:v>#N/A</c:v>
                </c:pt>
                <c:pt idx="5">
                  <c:v>0.38</c:v>
                </c:pt>
                <c:pt idx="6">
                  <c:v>#N/A</c:v>
                </c:pt>
                <c:pt idx="7">
                  <c:v>0.35</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0.24</c:v>
                </c:pt>
                <c:pt idx="2">
                  <c:v>#N/A</c:v>
                </c:pt>
                <c:pt idx="3">
                  <c:v>0.17</c:v>
                </c:pt>
                <c:pt idx="4">
                  <c:v>#N/A</c:v>
                </c:pt>
                <c:pt idx="5">
                  <c:v>0.17</c:v>
                </c:pt>
                <c:pt idx="6">
                  <c:v>#N/A</c:v>
                </c:pt>
                <c:pt idx="7">
                  <c:v>0.12</c:v>
                </c:pt>
                <c:pt idx="8">
                  <c:v>#N/A</c:v>
                </c:pt>
                <c:pt idx="9">
                  <c:v>0.06</c:v>
                </c:pt>
              </c:numCache>
            </c:numRef>
          </c:val>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0.09</c:v>
                </c:pt>
                <c:pt idx="8">
                  <c:v>#N/A</c:v>
                </c:pt>
                <c:pt idx="9">
                  <c:v>0.08</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0.17</c:v>
                </c:pt>
                <c:pt idx="4">
                  <c:v>#N/A</c:v>
                </c:pt>
                <c:pt idx="5">
                  <c:v>0.14000000000000001</c:v>
                </c:pt>
                <c:pt idx="6">
                  <c:v>#N/A</c:v>
                </c:pt>
                <c:pt idx="7">
                  <c:v>0.12</c:v>
                </c:pt>
                <c:pt idx="8">
                  <c:v>#N/A</c:v>
                </c:pt>
                <c:pt idx="9">
                  <c:v>0.08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0.61</c:v>
                </c:pt>
                <c:pt idx="2">
                  <c:v>#N/A</c:v>
                </c:pt>
                <c:pt idx="3">
                  <c:v>0.17</c:v>
                </c:pt>
                <c:pt idx="4">
                  <c:v>#N/A</c:v>
                </c:pt>
                <c:pt idx="5">
                  <c:v>0.03</c:v>
                </c:pt>
                <c:pt idx="6">
                  <c:v>#N/A</c:v>
                </c:pt>
                <c:pt idx="7">
                  <c:v>0.05</c:v>
                </c:pt>
                <c:pt idx="8">
                  <c:v>#N/A</c:v>
                </c:pt>
                <c:pt idx="9">
                  <c:v>0.22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0.88</c:v>
                </c:pt>
                <c:pt idx="2">
                  <c:v>#N/A</c:v>
                </c:pt>
                <c:pt idx="3">
                  <c:v>1.82</c:v>
                </c:pt>
                <c:pt idx="4">
                  <c:v>#N/A</c:v>
                </c:pt>
                <c:pt idx="5">
                  <c:v>2.15</c:v>
                </c:pt>
                <c:pt idx="6">
                  <c:v>#N/A</c:v>
                </c:pt>
                <c:pt idx="7">
                  <c:v>2.5</c:v>
                </c:pt>
                <c:pt idx="8">
                  <c:v>#N/A</c:v>
                </c:pt>
                <c:pt idx="9">
                  <c:v>2.21</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c:v>
                </c:pt>
                <c:pt idx="2">
                  <c:v>#N/A</c:v>
                </c:pt>
                <c:pt idx="3">
                  <c:v>4.2699999999999996</c:v>
                </c:pt>
                <c:pt idx="4">
                  <c:v>#N/A</c:v>
                </c:pt>
                <c:pt idx="5">
                  <c:v>4.9000000000000004</c:v>
                </c:pt>
                <c:pt idx="6">
                  <c:v>#N/A</c:v>
                </c:pt>
                <c:pt idx="7">
                  <c:v>5.0599999999999996</c:v>
                </c:pt>
                <c:pt idx="8">
                  <c:v>#N/A</c:v>
                </c:pt>
                <c:pt idx="9">
                  <c:v>5.26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6.25</c:v>
                </c:pt>
                <c:pt idx="2">
                  <c:v>#N/A</c:v>
                </c:pt>
                <c:pt idx="3">
                  <c:v>7.91</c:v>
                </c:pt>
                <c:pt idx="4">
                  <c:v>#N/A</c:v>
                </c:pt>
                <c:pt idx="5">
                  <c:v>8.43</c:v>
                </c:pt>
                <c:pt idx="6">
                  <c:v>#N/A</c:v>
                </c:pt>
                <c:pt idx="7">
                  <c:v>7.49</c:v>
                </c:pt>
                <c:pt idx="8">
                  <c:v>#N/A</c:v>
                </c:pt>
                <c:pt idx="9">
                  <c:v>7.92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11.02</c:v>
                </c:pt>
                <c:pt idx="2">
                  <c:v>#N/A</c:v>
                </c:pt>
                <c:pt idx="3">
                  <c:v>11.16</c:v>
                </c:pt>
                <c:pt idx="4">
                  <c:v>#N/A</c:v>
                </c:pt>
                <c:pt idx="5">
                  <c:v>11.62</c:v>
                </c:pt>
                <c:pt idx="6">
                  <c:v>#N/A</c:v>
                </c:pt>
                <c:pt idx="7">
                  <c:v>11.31</c:v>
                </c:pt>
                <c:pt idx="8">
                  <c:v>#N/A</c:v>
                </c:pt>
                <c:pt idx="9">
                  <c:v>11.81</c:v>
                </c:pt>
              </c:numCache>
            </c:numRef>
          </c:val>
        </c:ser>
        <c:dLbls>
          <c:showLegendKey val="0"/>
          <c:showVal val="0"/>
          <c:showCatName val="0"/>
          <c:showSerName val="0"/>
          <c:showPercent val="0"/>
          <c:showBubbleSize val="0"/>
        </c:dLbls>
        <c:gapWidth val="150"/>
        <c:overlap val="100"/>
        <c:axId val="140013568"/>
        <c:axId val="140015104"/>
      </c:barChart>
      <c:catAx>
        <c:axId val="14001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15104"/>
        <c:crosses val="autoZero"/>
        <c:auto val="1"/>
        <c:lblAlgn val="ctr"/>
        <c:lblOffset val="100"/>
        <c:tickLblSkip val="1"/>
        <c:tickMarkSkip val="1"/>
        <c:noMultiLvlLbl val="0"/>
      </c:catAx>
      <c:valAx>
        <c:axId val="14001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1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1543</c:v>
                </c:pt>
                <c:pt idx="5">
                  <c:v>1579</c:v>
                </c:pt>
                <c:pt idx="8">
                  <c:v>1443</c:v>
                </c:pt>
                <c:pt idx="11">
                  <c:v>1364</c:v>
                </c:pt>
                <c:pt idx="14">
                  <c:v>1332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31</c:v>
                </c:pt>
                <c:pt idx="6">
                  <c:v>29</c:v>
                </c:pt>
                <c:pt idx="9">
                  <c:v>21</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580</c:v>
                </c:pt>
                <c:pt idx="3">
                  <c:v>591</c:v>
                </c:pt>
                <c:pt idx="6">
                  <c:v>642</c:v>
                </c:pt>
                <c:pt idx="9">
                  <c:v>653</c:v>
                </c:pt>
                <c:pt idx="12">
                  <c:v>663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1840</c:v>
                </c:pt>
                <c:pt idx="3">
                  <c:v>1842</c:v>
                </c:pt>
                <c:pt idx="6">
                  <c:v>1661</c:v>
                </c:pt>
                <c:pt idx="9">
                  <c:v>1463</c:v>
                </c:pt>
                <c:pt idx="12">
                  <c:v>1343</c:v>
                </c:pt>
              </c:numCache>
            </c:numRef>
          </c:val>
        </c:ser>
        <c:dLbls>
          <c:showLegendKey val="0"/>
          <c:showVal val="0"/>
          <c:showCatName val="0"/>
          <c:showSerName val="0"/>
          <c:showPercent val="0"/>
          <c:showBubbleSize val="0"/>
        </c:dLbls>
        <c:gapWidth val="100"/>
        <c:overlap val="100"/>
        <c:axId val="138883072"/>
        <c:axId val="13888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909</c:v>
                </c:pt>
                <c:pt idx="2">
                  <c:v>#N/A</c:v>
                </c:pt>
                <c:pt idx="3">
                  <c:v>#N/A</c:v>
                </c:pt>
                <c:pt idx="4">
                  <c:v>885</c:v>
                </c:pt>
                <c:pt idx="5">
                  <c:v>#N/A</c:v>
                </c:pt>
                <c:pt idx="6">
                  <c:v>#N/A</c:v>
                </c:pt>
                <c:pt idx="7">
                  <c:v>889</c:v>
                </c:pt>
                <c:pt idx="8">
                  <c:v>#N/A</c:v>
                </c:pt>
                <c:pt idx="9">
                  <c:v>#N/A</c:v>
                </c:pt>
                <c:pt idx="10">
                  <c:v>773</c:v>
                </c:pt>
                <c:pt idx="11">
                  <c:v>#N/A</c:v>
                </c:pt>
                <c:pt idx="12">
                  <c:v>#N/A</c:v>
                </c:pt>
                <c:pt idx="13">
                  <c:v>692</c:v>
                </c:pt>
                <c:pt idx="14">
                  <c:v>#N/A</c:v>
                </c:pt>
              </c:numCache>
            </c:numRef>
          </c:val>
          <c:smooth val="0"/>
        </c:ser>
        <c:dLbls>
          <c:showLegendKey val="0"/>
          <c:showVal val="0"/>
          <c:showCatName val="0"/>
          <c:showSerName val="0"/>
          <c:showPercent val="0"/>
          <c:showBubbleSize val="0"/>
        </c:dLbls>
        <c:marker val="1"/>
        <c:smooth val="0"/>
        <c:axId val="138883072"/>
        <c:axId val="138884608"/>
      </c:lineChart>
      <c:catAx>
        <c:axId val="13888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84608"/>
        <c:crosses val="autoZero"/>
        <c:auto val="1"/>
        <c:lblAlgn val="ctr"/>
        <c:lblOffset val="100"/>
        <c:tickLblSkip val="1"/>
        <c:tickMarkSkip val="1"/>
        <c:noMultiLvlLbl val="0"/>
      </c:catAx>
      <c:valAx>
        <c:axId val="1388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8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12798</c:v>
                </c:pt>
                <c:pt idx="5">
                  <c:v>12211</c:v>
                </c:pt>
                <c:pt idx="8">
                  <c:v>11680</c:v>
                </c:pt>
                <c:pt idx="11">
                  <c:v>11148</c:v>
                </c:pt>
                <c:pt idx="14">
                  <c:v>10804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1062</c:v>
                </c:pt>
                <c:pt idx="5">
                  <c:v>935</c:v>
                </c:pt>
                <c:pt idx="8">
                  <c:v>572</c:v>
                </c:pt>
                <c:pt idx="11">
                  <c:v>462</c:v>
                </c:pt>
                <c:pt idx="14">
                  <c:v>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2069</c:v>
                </c:pt>
                <c:pt idx="5">
                  <c:v>2751</c:v>
                </c:pt>
                <c:pt idx="8">
                  <c:v>3108</c:v>
                </c:pt>
                <c:pt idx="11">
                  <c:v>4145</c:v>
                </c:pt>
                <c:pt idx="14">
                  <c:v>5032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1837</c:v>
                </c:pt>
                <c:pt idx="3">
                  <c:v>1791</c:v>
                </c:pt>
                <c:pt idx="6">
                  <c:v>1726</c:v>
                </c:pt>
                <c:pt idx="9">
                  <c:v>1683</c:v>
                </c:pt>
                <c:pt idx="12">
                  <c:v>1573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8549</c:v>
                </c:pt>
                <c:pt idx="3">
                  <c:v>8198</c:v>
                </c:pt>
                <c:pt idx="6">
                  <c:v>7885</c:v>
                </c:pt>
                <c:pt idx="9">
                  <c:v>7475</c:v>
                </c:pt>
                <c:pt idx="12">
                  <c:v>7139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567</c:v>
                </c:pt>
                <c:pt idx="3">
                  <c:v>484</c:v>
                </c:pt>
                <c:pt idx="6">
                  <c:v>222</c:v>
                </c:pt>
                <c:pt idx="9">
                  <c:v>201</c:v>
                </c:pt>
                <c:pt idx="12">
                  <c:v>183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12224</c:v>
                </c:pt>
                <c:pt idx="3">
                  <c:v>11303</c:v>
                </c:pt>
                <c:pt idx="6">
                  <c:v>10477</c:v>
                </c:pt>
                <c:pt idx="9">
                  <c:v>9912</c:v>
                </c:pt>
                <c:pt idx="12">
                  <c:v>9917</c:v>
                </c:pt>
              </c:numCache>
            </c:numRef>
          </c:val>
        </c:ser>
        <c:dLbls>
          <c:showLegendKey val="0"/>
          <c:showVal val="0"/>
          <c:showCatName val="0"/>
          <c:showSerName val="0"/>
          <c:showPercent val="0"/>
          <c:showBubbleSize val="0"/>
        </c:dLbls>
        <c:gapWidth val="100"/>
        <c:overlap val="100"/>
        <c:axId val="139031680"/>
        <c:axId val="13903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7249</c:v>
                </c:pt>
                <c:pt idx="2">
                  <c:v>#N/A</c:v>
                </c:pt>
                <c:pt idx="3">
                  <c:v>#N/A</c:v>
                </c:pt>
                <c:pt idx="4">
                  <c:v>5879</c:v>
                </c:pt>
                <c:pt idx="5">
                  <c:v>#N/A</c:v>
                </c:pt>
                <c:pt idx="6">
                  <c:v>#N/A</c:v>
                </c:pt>
                <c:pt idx="7">
                  <c:v>4950</c:v>
                </c:pt>
                <c:pt idx="8">
                  <c:v>#N/A</c:v>
                </c:pt>
                <c:pt idx="9">
                  <c:v>#N/A</c:v>
                </c:pt>
                <c:pt idx="10">
                  <c:v>3516</c:v>
                </c:pt>
                <c:pt idx="11">
                  <c:v>#N/A</c:v>
                </c:pt>
                <c:pt idx="12">
                  <c:v>#N/A</c:v>
                </c:pt>
                <c:pt idx="13">
                  <c:v>2583</c:v>
                </c:pt>
                <c:pt idx="14">
                  <c:v>#N/A</c:v>
                </c:pt>
              </c:numCache>
            </c:numRef>
          </c:val>
          <c:smooth val="0"/>
        </c:ser>
        <c:dLbls>
          <c:showLegendKey val="0"/>
          <c:showVal val="0"/>
          <c:showCatName val="0"/>
          <c:showSerName val="0"/>
          <c:showPercent val="0"/>
          <c:showBubbleSize val="0"/>
        </c:dLbls>
        <c:marker val="1"/>
        <c:smooth val="0"/>
        <c:axId val="139031680"/>
        <c:axId val="139033600"/>
      </c:lineChart>
      <c:catAx>
        <c:axId val="1390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033600"/>
        <c:crosses val="autoZero"/>
        <c:auto val="1"/>
        <c:lblAlgn val="ctr"/>
        <c:lblOffset val="100"/>
        <c:tickLblSkip val="1"/>
        <c:tickMarkSkip val="1"/>
        <c:noMultiLvlLbl val="0"/>
      </c:catAx>
      <c:valAx>
        <c:axId val="1390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9,572
9,531
583.66
10,973,372
10,283,920
556,282
6,967,876
9,916,985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45.3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４０％を超える高齢化率に加え、基幹産業である農林業の低迷が依然として続いており、財政基盤が弱く全国市町村平均や類似団体を大きく下回っている。歳出面では、職階の短縮（７階層→５階層）、一般職の５％給与カット、特別職の一部報酬減等による人件費削減、歳入面においては、分担金・負担金を見直すことや税・使用料の収納率の向上等に取り組んできたが、今後においても、財政規模に応じた職員数の適正化や産業振興や農林業の基盤整備による生産量の拡大に努め、活力あるまちづくり・地域づくりを展開しつつ、財政の健全化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6" name="直線コネクタ 75"/>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8" name="テキスト ボックス 77"/>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80" name="テキスト ボックス 79"/>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平成２３年度は地方交付税の影響により前年度と比べ３．３ポイント悪化し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平成２４</a:t>
          </a:r>
          <a:r>
            <a:rPr lang="ja-JP" altLang="ja-JP" sz="1100" b="0" i="0" baseline="0">
              <a:solidFill>
                <a:schemeClr val="dk1"/>
              </a:solidFill>
              <a:effectLst/>
              <a:latin typeface="+mn-lt"/>
              <a:ea typeface="+mn-ea"/>
              <a:cs typeface="+mn-cs"/>
            </a:rPr>
            <a:t>年度は８２．１ポイント</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改善に向</a:t>
          </a:r>
          <a:r>
            <a:rPr lang="ja-JP" altLang="en-US" sz="1100" b="0" i="0" baseline="0">
              <a:solidFill>
                <a:schemeClr val="dk1"/>
              </a:solidFill>
              <a:effectLst/>
              <a:latin typeface="+mn-lt"/>
              <a:ea typeface="+mn-ea"/>
              <a:cs typeface="+mn-cs"/>
            </a:rPr>
            <a:t>かい、平成２５年度には１．３ポイント悪化した。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傾向としては、経常一般財源収入を大きく占める普通交付税が約５</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千万円で、平成２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年度との比較では約８千万円の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したことが</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の要因となっている。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交付税の減額が経常収支比率の算定に大きく左右するため、平成２７年度以降の町村合併１０年後から始まる普通交付税の段階的削減に向けて、歳入規模に見合った経常費用の適正化を進める必要がある。このため、本町では、財政改善実行プランを策定し、将来の財政状況を的確に把握し、歳入歳出ともに抜本的な事業の見直しを進めることと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130387</xdr:rowOff>
    </xdr:to>
    <xdr:cxnSp macro="">
      <xdr:nvCxnSpPr>
        <xdr:cNvPr id="130" name="直線コネクタ 129"/>
        <xdr:cNvCxnSpPr/>
      </xdr:nvCxnSpPr>
      <xdr:spPr>
        <a:xfrm>
          <a:off x="4114800" y="1087945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64</xdr:row>
      <xdr:rowOff>107738</xdr:rowOff>
    </xdr:to>
    <xdr:cxnSp macro="">
      <xdr:nvCxnSpPr>
        <xdr:cNvPr id="133" name="直線コネクタ 132"/>
        <xdr:cNvCxnSpPr/>
      </xdr:nvCxnSpPr>
      <xdr:spPr>
        <a:xfrm flipV="1">
          <a:off x="3225800" y="1087945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64</xdr:row>
      <xdr:rowOff>107738</xdr:rowOff>
    </xdr:to>
    <xdr:cxnSp macro="">
      <xdr:nvCxnSpPr>
        <xdr:cNvPr id="136" name="直線コネクタ 135"/>
        <xdr:cNvCxnSpPr/>
      </xdr:nvCxnSpPr>
      <xdr:spPr>
        <a:xfrm>
          <a:off x="2336800" y="1094782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64</xdr:row>
      <xdr:rowOff>123825</xdr:rowOff>
    </xdr:to>
    <xdr:cxnSp macro="">
      <xdr:nvCxnSpPr>
        <xdr:cNvPr id="139" name="直線コネクタ 138"/>
        <xdr:cNvCxnSpPr/>
      </xdr:nvCxnSpPr>
      <xdr:spPr>
        <a:xfrm flipV="1">
          <a:off x="1447800" y="1094782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159190</xdr:rowOff>
    </xdr:from>
    <xdr:ext cx="762000" cy="259045"/>
    <xdr:sp macro="" textlink="">
      <xdr:nvSpPr>
        <xdr:cNvPr id="141" name="テキスト ボックス 140"/>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3" name="テキスト ボックス 142"/>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49" name="円/楕円 148"/>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0"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1" name="円/楕円 150"/>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2" name="テキスト ボックス 151"/>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3" name="円/楕円 152"/>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143315</xdr:rowOff>
    </xdr:from>
    <xdr:ext cx="762000" cy="259045"/>
    <xdr:sp macro="" textlink="">
      <xdr:nvSpPr>
        <xdr:cNvPr id="154" name="テキスト ボックス 153"/>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5" name="円/楕円 154"/>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10600</xdr:rowOff>
    </xdr:from>
    <xdr:ext cx="762000" cy="259045"/>
    <xdr:sp macro="" textlink="">
      <xdr:nvSpPr>
        <xdr:cNvPr id="156" name="テキスト ボックス 155"/>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73025</xdr:rowOff>
    </xdr:from>
    <xdr:to>
      <xdr:col>2</xdr:col>
      <xdr:colOff>127000</xdr:colOff>
      <xdr:row>65</xdr:row>
      <xdr:rowOff>3175</xdr:rowOff>
    </xdr:to>
    <xdr:sp macro="" textlink="">
      <xdr:nvSpPr>
        <xdr:cNvPr id="157" name="円/楕円 156"/>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159402</xdr:rowOff>
    </xdr:from>
    <xdr:ext cx="762000" cy="259045"/>
    <xdr:sp macro="" textlink="">
      <xdr:nvSpPr>
        <xdr:cNvPr id="158" name="テキスト ボックス 157"/>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[326,002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主に人件費がその要因となり、全国市町村平均や愛媛県市町平均と比較しても約２倍以上の決算額となっている。また昨年に引続き、類似団体の中でも高い水準に位置しており、これは、過疎化・高齢化・少子化等により人口減少に歯止めがきかず、その減少が人口１人当たり決算額数値を引き上げているからである。今後は民間でも実施可能な部分については、指定管理者制度の導入などにより委託化を推進、コストの低減を図っていく方針であ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66618</xdr:rowOff>
    </xdr:from>
    <xdr:to>
      <xdr:col>7</xdr:col>
      <xdr:colOff>152400</xdr:colOff>
      <xdr:row>84</xdr:row>
      <xdr:rowOff>120475</xdr:rowOff>
    </xdr:to>
    <xdr:cxnSp macro="">
      <xdr:nvCxnSpPr>
        <xdr:cNvPr id="195" name="直線コネクタ 194"/>
        <xdr:cNvCxnSpPr/>
      </xdr:nvCxnSpPr>
      <xdr:spPr>
        <a:xfrm>
          <a:off x="4114800" y="14468418"/>
          <a:ext cx="838200" cy="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66618</xdr:rowOff>
    </xdr:from>
    <xdr:to>
      <xdr:col>6</xdr:col>
      <xdr:colOff>0</xdr:colOff>
      <xdr:row>84</xdr:row>
      <xdr:rowOff>67956</xdr:rowOff>
    </xdr:to>
    <xdr:cxnSp macro="">
      <xdr:nvCxnSpPr>
        <xdr:cNvPr id="198" name="直線コネクタ 197"/>
        <xdr:cNvCxnSpPr/>
      </xdr:nvCxnSpPr>
      <xdr:spPr>
        <a:xfrm flipV="1">
          <a:off x="3225800" y="14468418"/>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48071</xdr:rowOff>
    </xdr:from>
    <xdr:to>
      <xdr:col>4</xdr:col>
      <xdr:colOff>482600</xdr:colOff>
      <xdr:row>84</xdr:row>
      <xdr:rowOff>67956</xdr:rowOff>
    </xdr:to>
    <xdr:cxnSp macro="">
      <xdr:nvCxnSpPr>
        <xdr:cNvPr id="201" name="直線コネクタ 200"/>
        <xdr:cNvCxnSpPr/>
      </xdr:nvCxnSpPr>
      <xdr:spPr>
        <a:xfrm>
          <a:off x="2336800" y="14449871"/>
          <a:ext cx="889000" cy="1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138861</xdr:rowOff>
    </xdr:from>
    <xdr:to>
      <xdr:col>3</xdr:col>
      <xdr:colOff>279400</xdr:colOff>
      <xdr:row>84</xdr:row>
      <xdr:rowOff>48071</xdr:rowOff>
    </xdr:to>
    <xdr:cxnSp macro="">
      <xdr:nvCxnSpPr>
        <xdr:cNvPr id="204" name="直線コネクタ 203"/>
        <xdr:cNvCxnSpPr/>
      </xdr:nvCxnSpPr>
      <xdr:spPr>
        <a:xfrm>
          <a:off x="1447800" y="14369211"/>
          <a:ext cx="889000" cy="8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14031</xdr:rowOff>
    </xdr:from>
    <xdr:ext cx="762000" cy="259045"/>
    <xdr:sp macro="" textlink="">
      <xdr:nvSpPr>
        <xdr:cNvPr id="206" name="テキスト ボックス 205"/>
        <xdr:cNvSpPr txBox="1"/>
      </xdr:nvSpPr>
      <xdr:spPr>
        <a:xfrm>
          <a:off x="1955800" y="13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166853</xdr:rowOff>
    </xdr:from>
    <xdr:ext cx="762000" cy="259045"/>
    <xdr:sp macro="" textlink="">
      <xdr:nvSpPr>
        <xdr:cNvPr id="208" name="テキスト ボックス 207"/>
        <xdr:cNvSpPr txBox="1"/>
      </xdr:nvSpPr>
      <xdr:spPr>
        <a:xfrm>
          <a:off x="1066800" y="137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69675</xdr:rowOff>
    </xdr:from>
    <xdr:to>
      <xdr:col>7</xdr:col>
      <xdr:colOff>203200</xdr:colOff>
      <xdr:row>84</xdr:row>
      <xdr:rowOff>171275</xdr:rowOff>
    </xdr:to>
    <xdr:sp macro="" textlink="">
      <xdr:nvSpPr>
        <xdr:cNvPr id="214" name="円/楕円 213"/>
        <xdr:cNvSpPr/>
      </xdr:nvSpPr>
      <xdr:spPr>
        <a:xfrm>
          <a:off x="4902200" y="144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41752</xdr:rowOff>
    </xdr:from>
    <xdr:ext cx="762000" cy="259045"/>
    <xdr:sp macro="" textlink="">
      <xdr:nvSpPr>
        <xdr:cNvPr id="215" name="人件費・物件費等の状況該当値テキスト"/>
        <xdr:cNvSpPr txBox="1"/>
      </xdr:nvSpPr>
      <xdr:spPr>
        <a:xfrm>
          <a:off x="5041900" y="144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15818</xdr:rowOff>
    </xdr:from>
    <xdr:to>
      <xdr:col>6</xdr:col>
      <xdr:colOff>50800</xdr:colOff>
      <xdr:row>84</xdr:row>
      <xdr:rowOff>117418</xdr:rowOff>
    </xdr:to>
    <xdr:sp macro="" textlink="">
      <xdr:nvSpPr>
        <xdr:cNvPr id="216" name="円/楕円 215"/>
        <xdr:cNvSpPr/>
      </xdr:nvSpPr>
      <xdr:spPr>
        <a:xfrm>
          <a:off x="4064000" y="144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102195</xdr:rowOff>
    </xdr:from>
    <xdr:ext cx="736600" cy="259045"/>
    <xdr:sp macro="" textlink="">
      <xdr:nvSpPr>
        <xdr:cNvPr id="217" name="テキスト ボックス 216"/>
        <xdr:cNvSpPr txBox="1"/>
      </xdr:nvSpPr>
      <xdr:spPr>
        <a:xfrm>
          <a:off x="3733800" y="1450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17156</xdr:rowOff>
    </xdr:from>
    <xdr:to>
      <xdr:col>4</xdr:col>
      <xdr:colOff>533400</xdr:colOff>
      <xdr:row>84</xdr:row>
      <xdr:rowOff>118756</xdr:rowOff>
    </xdr:to>
    <xdr:sp macro="" textlink="">
      <xdr:nvSpPr>
        <xdr:cNvPr id="218" name="円/楕円 217"/>
        <xdr:cNvSpPr/>
      </xdr:nvSpPr>
      <xdr:spPr>
        <a:xfrm>
          <a:off x="3175000" y="144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103533</xdr:rowOff>
    </xdr:from>
    <xdr:ext cx="762000" cy="259045"/>
    <xdr:sp macro="" textlink="">
      <xdr:nvSpPr>
        <xdr:cNvPr id="219" name="テキスト ボックス 218"/>
        <xdr:cNvSpPr txBox="1"/>
      </xdr:nvSpPr>
      <xdr:spPr>
        <a:xfrm>
          <a:off x="2844800" y="145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310,766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168721</xdr:rowOff>
    </xdr:from>
    <xdr:to>
      <xdr:col>3</xdr:col>
      <xdr:colOff>330200</xdr:colOff>
      <xdr:row>84</xdr:row>
      <xdr:rowOff>98871</xdr:rowOff>
    </xdr:to>
    <xdr:sp macro="" textlink="">
      <xdr:nvSpPr>
        <xdr:cNvPr id="220" name="円/楕円 219"/>
        <xdr:cNvSpPr/>
      </xdr:nvSpPr>
      <xdr:spPr>
        <a:xfrm>
          <a:off x="2286000" y="143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83648</xdr:rowOff>
    </xdr:from>
    <xdr:ext cx="762000" cy="259045"/>
    <xdr:sp macro="" textlink="">
      <xdr:nvSpPr>
        <xdr:cNvPr id="221" name="テキスト ボックス 220"/>
        <xdr:cNvSpPr txBox="1"/>
      </xdr:nvSpPr>
      <xdr:spPr>
        <a:xfrm>
          <a:off x="1955800" y="1448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304,998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88061</xdr:rowOff>
    </xdr:from>
    <xdr:to>
      <xdr:col>2</xdr:col>
      <xdr:colOff>127000</xdr:colOff>
      <xdr:row>84</xdr:row>
      <xdr:rowOff>18211</xdr:rowOff>
    </xdr:to>
    <xdr:sp macro="" textlink="">
      <xdr:nvSpPr>
        <xdr:cNvPr id="222" name="円/楕円 221"/>
        <xdr:cNvSpPr/>
      </xdr:nvSpPr>
      <xdr:spPr>
        <a:xfrm>
          <a:off x="1397000" y="143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2988</xdr:rowOff>
    </xdr:from>
    <xdr:ext cx="762000" cy="259045"/>
    <xdr:sp macro="" textlink="">
      <xdr:nvSpPr>
        <xdr:cNvPr id="223" name="テキスト ボックス 222"/>
        <xdr:cNvSpPr txBox="1"/>
      </xdr:nvSpPr>
      <xdr:spPr>
        <a:xfrm>
          <a:off x="1066800" y="1440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平成２３年度より、国の給与水準引下げに高水準となっていたが、国の給与制限解除により８．７ポイント悪化したが、類似団体の中でも低い水準にある。</a:t>
          </a:r>
          <a:endParaRPr lang="en-US" altLang="ja-JP" sz="11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86</xdr:row>
      <xdr:rowOff>117687</xdr:rowOff>
    </xdr:to>
    <xdr:cxnSp macro="">
      <xdr:nvCxnSpPr>
        <xdr:cNvPr id="257" name="直線コネクタ 256"/>
        <xdr:cNvCxnSpPr/>
      </xdr:nvCxnSpPr>
      <xdr:spPr>
        <a:xfrm flipV="1">
          <a:off x="16179800" y="14162616"/>
          <a:ext cx="8382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86</xdr:row>
      <xdr:rowOff>141816</xdr:rowOff>
    </xdr:to>
    <xdr:cxnSp macro="">
      <xdr:nvCxnSpPr>
        <xdr:cNvPr id="260" name="直線コネクタ 259"/>
        <xdr:cNvCxnSpPr/>
      </xdr:nvCxnSpPr>
      <xdr:spPr>
        <a:xfrm flipV="1">
          <a:off x="15290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28787</xdr:rowOff>
    </xdr:from>
    <xdr:to>
      <xdr:col>22</xdr:col>
      <xdr:colOff>203200</xdr:colOff>
      <xdr:row>86</xdr:row>
      <xdr:rowOff>141816</xdr:rowOff>
    </xdr:to>
    <xdr:cxnSp macro="">
      <xdr:nvCxnSpPr>
        <xdr:cNvPr id="263" name="直線コネクタ 262"/>
        <xdr:cNvCxnSpPr/>
      </xdr:nvCxnSpPr>
      <xdr:spPr>
        <a:xfrm>
          <a:off x="14401800" y="142591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140970</xdr:rowOff>
    </xdr:from>
    <xdr:to>
      <xdr:col>21</xdr:col>
      <xdr:colOff>0</xdr:colOff>
      <xdr:row>83</xdr:row>
      <xdr:rowOff>28787</xdr:rowOff>
    </xdr:to>
    <xdr:cxnSp macro="">
      <xdr:nvCxnSpPr>
        <xdr:cNvPr id="266" name="直線コネクタ 265"/>
        <xdr:cNvCxnSpPr/>
      </xdr:nvCxnSpPr>
      <xdr:spPr>
        <a:xfrm>
          <a:off x="13512800" y="1385697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67" name="フローチャート : 判断 266"/>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68" name="テキスト ボックス 267"/>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9" name="フローチャート : 判断 268"/>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70" name="テキスト ボックス 269"/>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6" name="円/楕円 275"/>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7"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8" name="円/楕円 277"/>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7214</xdr:rowOff>
    </xdr:from>
    <xdr:ext cx="736600" cy="259045"/>
    <xdr:sp macro="" textlink="">
      <xdr:nvSpPr>
        <xdr:cNvPr id="279" name="テキスト ボックス 278"/>
        <xdr:cNvSpPr txBox="1"/>
      </xdr:nvSpPr>
      <xdr:spPr>
        <a:xfrm>
          <a:off x="15798800" y="145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91016</xdr:rowOff>
    </xdr:from>
    <xdr:to>
      <xdr:col>22</xdr:col>
      <xdr:colOff>254000</xdr:colOff>
      <xdr:row>87</xdr:row>
      <xdr:rowOff>21166</xdr:rowOff>
    </xdr:to>
    <xdr:sp macro="" textlink="">
      <xdr:nvSpPr>
        <xdr:cNvPr id="280" name="円/楕円 279"/>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31343</xdr:rowOff>
    </xdr:from>
    <xdr:ext cx="762000" cy="259045"/>
    <xdr:sp macro="" textlink="">
      <xdr:nvSpPr>
        <xdr:cNvPr id="281" name="テキスト ボックス 280"/>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149437</xdr:rowOff>
    </xdr:from>
    <xdr:to>
      <xdr:col>21</xdr:col>
      <xdr:colOff>50800</xdr:colOff>
      <xdr:row>83</xdr:row>
      <xdr:rowOff>79587</xdr:rowOff>
    </xdr:to>
    <xdr:sp macro="" textlink="">
      <xdr:nvSpPr>
        <xdr:cNvPr id="282" name="円/楕円 281"/>
        <xdr:cNvSpPr/>
      </xdr:nvSpPr>
      <xdr:spPr>
        <a:xfrm>
          <a:off x="14351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89764</xdr:rowOff>
    </xdr:from>
    <xdr:ext cx="762000" cy="259045"/>
    <xdr:sp macro="" textlink="">
      <xdr:nvSpPr>
        <xdr:cNvPr id="283" name="テキスト ボックス 282"/>
        <xdr:cNvSpPr txBox="1"/>
      </xdr:nvSpPr>
      <xdr:spPr>
        <a:xfrm>
          <a:off x="14020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90170</xdr:rowOff>
    </xdr:from>
    <xdr:to>
      <xdr:col>19</xdr:col>
      <xdr:colOff>533400</xdr:colOff>
      <xdr:row>81</xdr:row>
      <xdr:rowOff>20320</xdr:rowOff>
    </xdr:to>
    <xdr:sp macro="" textlink="">
      <xdr:nvSpPr>
        <xdr:cNvPr id="284" name="円/楕円 283"/>
        <xdr:cNvSpPr/>
      </xdr:nvSpPr>
      <xdr:spPr>
        <a:xfrm>
          <a:off x="13462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30497</xdr:rowOff>
    </xdr:from>
    <xdr:ext cx="762000" cy="259045"/>
    <xdr:sp macro="" textlink="">
      <xdr:nvSpPr>
        <xdr:cNvPr id="285" name="テキスト ボックス 284"/>
        <xdr:cNvSpPr txBox="1"/>
      </xdr:nvSpPr>
      <xdr:spPr>
        <a:xfrm>
          <a:off x="13131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６年８月に町村合併し、翌年１月に一部事務組合の解散に伴う職員の受入があったことから、職員数については、相当数の増となっていたが、その後は一般行政職員の採用凍結の実施、定年退職等により減少を重ねてきたとこ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しかしながら、依然として全国市町村平均、愛媛県市町平均との比較においては突出して職員が多く、人口１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０００人当たり職員数は昨年に引続き類似団体の中では最も多い２７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５８</a:t>
          </a:r>
          <a:r>
            <a:rPr lang="ja-JP" altLang="ja-JP" sz="1100" b="0" i="0" baseline="0">
              <a:solidFill>
                <a:schemeClr val="dk1"/>
              </a:solidFill>
              <a:effectLst/>
              <a:latin typeface="+mn-lt"/>
              <a:ea typeface="+mn-ea"/>
              <a:cs typeface="+mn-cs"/>
            </a:rPr>
            <a:t>人となっている。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町の面積は県下最大で、集落が点在していることからも行政効率が悪く、行政サービスの低下を招かないためにも水準より多い職員数が必要であるともいえるが、経常的な固定経費の維持が財政硬直を招く最大要因になることが明白であることから、事業規模に応じた定員適正化を今後においても計画的に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2794</xdr:rowOff>
    </xdr:from>
    <xdr:to>
      <xdr:col>24</xdr:col>
      <xdr:colOff>558800</xdr:colOff>
      <xdr:row>67</xdr:row>
      <xdr:rowOff>11067</xdr:rowOff>
    </xdr:to>
    <xdr:cxnSp macro="">
      <xdr:nvCxnSpPr>
        <xdr:cNvPr id="322" name="直線コネクタ 321"/>
        <xdr:cNvCxnSpPr/>
      </xdr:nvCxnSpPr>
      <xdr:spPr>
        <a:xfrm flipV="1">
          <a:off x="16179800" y="11489944"/>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3"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132878</xdr:rowOff>
    </xdr:from>
    <xdr:to>
      <xdr:col>23</xdr:col>
      <xdr:colOff>406400</xdr:colOff>
      <xdr:row>67</xdr:row>
      <xdr:rowOff>11067</xdr:rowOff>
    </xdr:to>
    <xdr:cxnSp macro="">
      <xdr:nvCxnSpPr>
        <xdr:cNvPr id="325" name="直線コネクタ 324"/>
        <xdr:cNvCxnSpPr/>
      </xdr:nvCxnSpPr>
      <xdr:spPr>
        <a:xfrm>
          <a:off x="15290800" y="11448578"/>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7" name="テキスト ボックス 326"/>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65315</xdr:rowOff>
    </xdr:from>
    <xdr:to>
      <xdr:col>22</xdr:col>
      <xdr:colOff>203200</xdr:colOff>
      <xdr:row>66</xdr:row>
      <xdr:rowOff>132878</xdr:rowOff>
    </xdr:to>
    <xdr:cxnSp macro="">
      <xdr:nvCxnSpPr>
        <xdr:cNvPr id="328" name="直線コネクタ 327"/>
        <xdr:cNvCxnSpPr/>
      </xdr:nvCxnSpPr>
      <xdr:spPr>
        <a:xfrm>
          <a:off x="14401800" y="11381015"/>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30" name="テキスト ボックス 329"/>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61867</xdr:rowOff>
    </xdr:from>
    <xdr:to>
      <xdr:col>21</xdr:col>
      <xdr:colOff>0</xdr:colOff>
      <xdr:row>66</xdr:row>
      <xdr:rowOff>65315</xdr:rowOff>
    </xdr:to>
    <xdr:cxnSp macro="">
      <xdr:nvCxnSpPr>
        <xdr:cNvPr id="331" name="直線コネクタ 330"/>
        <xdr:cNvCxnSpPr/>
      </xdr:nvCxnSpPr>
      <xdr:spPr>
        <a:xfrm>
          <a:off x="13512800" y="113775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2" name="フローチャート : 判断 331"/>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169797</xdr:rowOff>
    </xdr:from>
    <xdr:ext cx="762000" cy="259045"/>
    <xdr:sp macro="" textlink="">
      <xdr:nvSpPr>
        <xdr:cNvPr id="333" name="テキスト ボックス 332"/>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4" name="フローチャート : 判断 333"/>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35" name="テキスト ボックス 334"/>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123444</xdr:rowOff>
    </xdr:from>
    <xdr:to>
      <xdr:col>24</xdr:col>
      <xdr:colOff>609600</xdr:colOff>
      <xdr:row>67</xdr:row>
      <xdr:rowOff>53594</xdr:rowOff>
    </xdr:to>
    <xdr:sp macro="" textlink="">
      <xdr:nvSpPr>
        <xdr:cNvPr id="341" name="円/楕円 340"/>
        <xdr:cNvSpPr/>
      </xdr:nvSpPr>
      <xdr:spPr>
        <a:xfrm>
          <a:off x="16967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19321</xdr:rowOff>
    </xdr:from>
    <xdr:ext cx="762000" cy="259045"/>
    <xdr:sp macro="" textlink="">
      <xdr:nvSpPr>
        <xdr:cNvPr id="342" name="定員管理の状況該当値テキスト"/>
        <xdr:cNvSpPr txBox="1"/>
      </xdr:nvSpPr>
      <xdr:spPr>
        <a:xfrm>
          <a:off x="17106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131717</xdr:rowOff>
    </xdr:from>
    <xdr:to>
      <xdr:col>23</xdr:col>
      <xdr:colOff>457200</xdr:colOff>
      <xdr:row>67</xdr:row>
      <xdr:rowOff>61867</xdr:rowOff>
    </xdr:to>
    <xdr:sp macro="" textlink="">
      <xdr:nvSpPr>
        <xdr:cNvPr id="343" name="円/楕円 342"/>
        <xdr:cNvSpPr/>
      </xdr:nvSpPr>
      <xdr:spPr>
        <a:xfrm>
          <a:off x="16129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46644</xdr:rowOff>
    </xdr:from>
    <xdr:ext cx="736600" cy="259045"/>
    <xdr:sp macro="" textlink="">
      <xdr:nvSpPr>
        <xdr:cNvPr id="344" name="テキスト ボックス 343"/>
        <xdr:cNvSpPr txBox="1"/>
      </xdr:nvSpPr>
      <xdr:spPr>
        <a:xfrm>
          <a:off x="15798800" y="1153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82078</xdr:rowOff>
    </xdr:from>
    <xdr:to>
      <xdr:col>22</xdr:col>
      <xdr:colOff>254000</xdr:colOff>
      <xdr:row>67</xdr:row>
      <xdr:rowOff>12228</xdr:rowOff>
    </xdr:to>
    <xdr:sp macro="" textlink="">
      <xdr:nvSpPr>
        <xdr:cNvPr id="345" name="円/楕円 344"/>
        <xdr:cNvSpPr/>
      </xdr:nvSpPr>
      <xdr:spPr>
        <a:xfrm>
          <a:off x="15240000" y="11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168455</xdr:rowOff>
    </xdr:from>
    <xdr:ext cx="762000" cy="259045"/>
    <xdr:sp macro="" textlink="">
      <xdr:nvSpPr>
        <xdr:cNvPr id="346" name="テキスト ボックス 345"/>
        <xdr:cNvSpPr txBox="1"/>
      </xdr:nvSpPr>
      <xdr:spPr>
        <a:xfrm>
          <a:off x="14909800" y="11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14515</xdr:rowOff>
    </xdr:from>
    <xdr:to>
      <xdr:col>21</xdr:col>
      <xdr:colOff>50800</xdr:colOff>
      <xdr:row>66</xdr:row>
      <xdr:rowOff>116115</xdr:rowOff>
    </xdr:to>
    <xdr:sp macro="" textlink="">
      <xdr:nvSpPr>
        <xdr:cNvPr id="347" name="円/楕円 346"/>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100892</xdr:rowOff>
    </xdr:from>
    <xdr:ext cx="762000" cy="259045"/>
    <xdr:sp macro="" textlink="">
      <xdr:nvSpPr>
        <xdr:cNvPr id="348" name="テキスト ボックス 347"/>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11067</xdr:rowOff>
    </xdr:from>
    <xdr:to>
      <xdr:col>19</xdr:col>
      <xdr:colOff>533400</xdr:colOff>
      <xdr:row>66</xdr:row>
      <xdr:rowOff>112667</xdr:rowOff>
    </xdr:to>
    <xdr:sp macro="" textlink="">
      <xdr:nvSpPr>
        <xdr:cNvPr id="349" name="円/楕円 348"/>
        <xdr:cNvSpPr/>
      </xdr:nvSpPr>
      <xdr:spPr>
        <a:xfrm>
          <a:off x="13462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97444</xdr:rowOff>
    </xdr:from>
    <xdr:ext cx="762000" cy="259045"/>
    <xdr:sp macro="" textlink="">
      <xdr:nvSpPr>
        <xdr:cNvPr id="350" name="テキスト ボックス 349"/>
        <xdr:cNvSpPr txBox="1"/>
      </xdr:nvSpPr>
      <xdr:spPr>
        <a:xfrm>
          <a:off x="13131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地方交付税が昨年度との比較で約</a:t>
          </a:r>
          <a:r>
            <a:rPr lang="ja-JP" altLang="en-US" sz="1100" b="0" i="0" baseline="0">
              <a:solidFill>
                <a:schemeClr val="dk1"/>
              </a:solidFill>
              <a:effectLst/>
              <a:latin typeface="+mn-lt"/>
              <a:ea typeface="+mn-ea"/>
              <a:cs typeface="+mn-cs"/>
            </a:rPr>
            <a:t>７千万</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減額となったが</a:t>
          </a:r>
          <a:r>
            <a:rPr lang="ja-JP" altLang="ja-JP" sz="1100" b="0" i="0" baseline="0">
              <a:solidFill>
                <a:schemeClr val="dk1"/>
              </a:solidFill>
              <a:effectLst/>
              <a:latin typeface="+mn-lt"/>
              <a:ea typeface="+mn-ea"/>
              <a:cs typeface="+mn-cs"/>
            </a:rPr>
            <a:t>、地方債元利償還額や公営企業に要する経費の財源とする地方債の償還の財源に充てられる繰入金の大幅減によって</a:t>
          </a:r>
          <a:r>
            <a:rPr lang="ja-JP" altLang="en-US" sz="1100" b="0" i="0" baseline="0">
              <a:solidFill>
                <a:schemeClr val="dk1"/>
              </a:solidFill>
              <a:effectLst/>
              <a:latin typeface="+mn-lt"/>
              <a:ea typeface="+mn-ea"/>
              <a:cs typeface="+mn-cs"/>
            </a:rPr>
            <a:t>１４．０</a:t>
          </a:r>
          <a:r>
            <a:rPr lang="ja-JP" altLang="ja-JP" sz="1100" b="0" i="0" baseline="0">
              <a:solidFill>
                <a:schemeClr val="dk1"/>
              </a:solidFill>
              <a:effectLst/>
              <a:latin typeface="+mn-lt"/>
              <a:ea typeface="+mn-ea"/>
              <a:cs typeface="+mn-cs"/>
            </a:rPr>
            <a:t>となり昨年度と比べ１．３ポイント改善した。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毎年、普通会計地方債の償還額が大きいため、３ヶ年平均では昨年度より</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１５．３</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類似団体平均と比べると４．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ポイント高いが、本町では年間の地方債発行額は１０億円以内を財政規律としているため、今後においても実質公債費比率は改善していく見込みである。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103822</xdr:rowOff>
    </xdr:to>
    <xdr:cxnSp macro="">
      <xdr:nvCxnSpPr>
        <xdr:cNvPr id="380" name="直線コネクタ 379"/>
        <xdr:cNvCxnSpPr/>
      </xdr:nvCxnSpPr>
      <xdr:spPr>
        <a:xfrm flipV="1">
          <a:off x="16179800" y="722630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103822</xdr:rowOff>
    </xdr:from>
    <xdr:to>
      <xdr:col>23</xdr:col>
      <xdr:colOff>406400</xdr:colOff>
      <xdr:row>43</xdr:row>
      <xdr:rowOff>10795</xdr:rowOff>
    </xdr:to>
    <xdr:cxnSp macro="">
      <xdr:nvCxnSpPr>
        <xdr:cNvPr id="383" name="直線コネクタ 382"/>
        <xdr:cNvCxnSpPr/>
      </xdr:nvCxnSpPr>
      <xdr:spPr>
        <a:xfrm flipV="1">
          <a:off x="15290800" y="73047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10795</xdr:rowOff>
    </xdr:from>
    <xdr:to>
      <xdr:col>22</xdr:col>
      <xdr:colOff>203200</xdr:colOff>
      <xdr:row>43</xdr:row>
      <xdr:rowOff>65088</xdr:rowOff>
    </xdr:to>
    <xdr:cxnSp macro="">
      <xdr:nvCxnSpPr>
        <xdr:cNvPr id="386" name="直線コネクタ 385"/>
        <xdr:cNvCxnSpPr/>
      </xdr:nvCxnSpPr>
      <xdr:spPr>
        <a:xfrm flipV="1">
          <a:off x="14401800" y="73831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65088</xdr:rowOff>
    </xdr:from>
    <xdr:to>
      <xdr:col>21</xdr:col>
      <xdr:colOff>0</xdr:colOff>
      <xdr:row>44</xdr:row>
      <xdr:rowOff>14288</xdr:rowOff>
    </xdr:to>
    <xdr:cxnSp macro="">
      <xdr:nvCxnSpPr>
        <xdr:cNvPr id="389" name="直線コネクタ 388"/>
        <xdr:cNvCxnSpPr/>
      </xdr:nvCxnSpPr>
      <xdr:spPr>
        <a:xfrm flipV="1">
          <a:off x="13512800" y="74374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2" name="フローチャート : 判断 391"/>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89870</xdr:rowOff>
    </xdr:from>
    <xdr:ext cx="762000" cy="259045"/>
    <xdr:sp macro="" textlink="">
      <xdr:nvSpPr>
        <xdr:cNvPr id="393" name="テキスト ボックス 392"/>
        <xdr:cNvSpPr txBox="1"/>
      </xdr:nvSpPr>
      <xdr:spPr>
        <a:xfrm>
          <a:off x="13131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9" name="円/楕円 398"/>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0"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53022</xdr:rowOff>
    </xdr:from>
    <xdr:to>
      <xdr:col>23</xdr:col>
      <xdr:colOff>457200</xdr:colOff>
      <xdr:row>42</xdr:row>
      <xdr:rowOff>154622</xdr:rowOff>
    </xdr:to>
    <xdr:sp macro="" textlink="">
      <xdr:nvSpPr>
        <xdr:cNvPr id="401" name="円/楕円 400"/>
        <xdr:cNvSpPr/>
      </xdr:nvSpPr>
      <xdr:spPr>
        <a:xfrm>
          <a:off x="16129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139399</xdr:rowOff>
    </xdr:from>
    <xdr:ext cx="736600" cy="259045"/>
    <xdr:sp macro="" textlink="">
      <xdr:nvSpPr>
        <xdr:cNvPr id="402" name="テキスト ボックス 401"/>
        <xdr:cNvSpPr txBox="1"/>
      </xdr:nvSpPr>
      <xdr:spPr>
        <a:xfrm>
          <a:off x="15798800" y="734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131445</xdr:rowOff>
    </xdr:from>
    <xdr:to>
      <xdr:col>22</xdr:col>
      <xdr:colOff>254000</xdr:colOff>
      <xdr:row>43</xdr:row>
      <xdr:rowOff>61595</xdr:rowOff>
    </xdr:to>
    <xdr:sp macro="" textlink="">
      <xdr:nvSpPr>
        <xdr:cNvPr id="403" name="円/楕円 402"/>
        <xdr:cNvSpPr/>
      </xdr:nvSpPr>
      <xdr:spPr>
        <a:xfrm>
          <a:off x="15240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46372</xdr:rowOff>
    </xdr:from>
    <xdr:ext cx="762000" cy="259045"/>
    <xdr:sp macro="" textlink="">
      <xdr:nvSpPr>
        <xdr:cNvPr id="404" name="テキスト ボックス 403"/>
        <xdr:cNvSpPr txBox="1"/>
      </xdr:nvSpPr>
      <xdr:spPr>
        <a:xfrm>
          <a:off x="14909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14288</xdr:rowOff>
    </xdr:from>
    <xdr:to>
      <xdr:col>21</xdr:col>
      <xdr:colOff>50800</xdr:colOff>
      <xdr:row>43</xdr:row>
      <xdr:rowOff>115888</xdr:rowOff>
    </xdr:to>
    <xdr:sp macro="" textlink="">
      <xdr:nvSpPr>
        <xdr:cNvPr id="405" name="円/楕円 404"/>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100665</xdr:rowOff>
    </xdr:from>
    <xdr:ext cx="762000" cy="259045"/>
    <xdr:sp macro="" textlink="">
      <xdr:nvSpPr>
        <xdr:cNvPr id="406" name="テキスト ボックス 405"/>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134938</xdr:rowOff>
    </xdr:from>
    <xdr:to>
      <xdr:col>19</xdr:col>
      <xdr:colOff>533400</xdr:colOff>
      <xdr:row>44</xdr:row>
      <xdr:rowOff>65088</xdr:rowOff>
    </xdr:to>
    <xdr:sp macro="" textlink="">
      <xdr:nvSpPr>
        <xdr:cNvPr id="407" name="円/楕円 406"/>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49865</xdr:rowOff>
    </xdr:from>
    <xdr:ext cx="762000" cy="259045"/>
    <xdr:sp macro="" textlink="">
      <xdr:nvSpPr>
        <xdr:cNvPr id="408" name="テキスト ボックス 407"/>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昨年度の将来負担比率</a:t>
          </a:r>
          <a:r>
            <a:rPr lang="ja-JP" altLang="en-US" sz="1100" b="0" i="0" baseline="0">
              <a:solidFill>
                <a:schemeClr val="dk1"/>
              </a:solidFill>
              <a:effectLst/>
              <a:latin typeface="+mn-lt"/>
              <a:ea typeface="+mn-ea"/>
              <a:cs typeface="+mn-cs"/>
            </a:rPr>
            <a:t>６１．１</a:t>
          </a:r>
          <a:r>
            <a:rPr lang="ja-JP" altLang="ja-JP" sz="1100" b="0" i="0" baseline="0">
              <a:solidFill>
                <a:schemeClr val="dk1"/>
              </a:solidFill>
              <a:effectLst/>
              <a:latin typeface="+mn-lt"/>
              <a:ea typeface="+mn-ea"/>
              <a:cs typeface="+mn-cs"/>
            </a:rPr>
            <a:t>％と比較すると、</a:t>
          </a:r>
          <a:r>
            <a:rPr lang="ja-JP" altLang="en-US" sz="1100" b="0" i="0" baseline="0">
              <a:solidFill>
                <a:schemeClr val="dk1"/>
              </a:solidFill>
              <a:effectLst/>
              <a:latin typeface="+mn-lt"/>
              <a:ea typeface="+mn-ea"/>
              <a:cs typeface="+mn-cs"/>
            </a:rPr>
            <a:t>１５．８</a:t>
          </a:r>
          <a:r>
            <a:rPr lang="ja-JP" altLang="ja-JP" sz="1100" b="0" i="0" baseline="0">
              <a:solidFill>
                <a:schemeClr val="dk1"/>
              </a:solidFill>
              <a:effectLst/>
              <a:latin typeface="+mn-lt"/>
              <a:ea typeface="+mn-ea"/>
              <a:cs typeface="+mn-cs"/>
            </a:rPr>
            <a:t>ポイント改善している。これは、公営企業債に対する将来の繰入見込額が約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６百</a:t>
          </a:r>
          <a:r>
            <a:rPr lang="ja-JP" altLang="ja-JP" sz="1100" b="0" i="0" baseline="0">
              <a:solidFill>
                <a:schemeClr val="dk1"/>
              </a:solidFill>
              <a:effectLst/>
              <a:latin typeface="+mn-lt"/>
              <a:ea typeface="+mn-ea"/>
              <a:cs typeface="+mn-cs"/>
            </a:rPr>
            <a:t>万円減額したこともあるが、将来負担に対応できる基金が約</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千７百万円増加したことも主要因となっている。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在、本町の単年度決算は町村合併の効果によって安定期にあるが、普通交付税の削減が始まる平成２７年度からは財政の硬直化が進み、現状規模の財政運営を維持した場合は、地方債発行額の増加、基金の取り崩し等を行いながら財政を維持しなければならなくなることが懸念される。こうならないためにも、将来の財政ビジョンを策定し、中長期的に段階を踏まえた財政改善を進める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145136</xdr:rowOff>
    </xdr:from>
    <xdr:to>
      <xdr:col>24</xdr:col>
      <xdr:colOff>558800</xdr:colOff>
      <xdr:row>17</xdr:row>
      <xdr:rowOff>126187</xdr:rowOff>
    </xdr:to>
    <xdr:cxnSp macro="">
      <xdr:nvCxnSpPr>
        <xdr:cNvPr id="440" name="直線コネクタ 439"/>
        <xdr:cNvCxnSpPr/>
      </xdr:nvCxnSpPr>
      <xdr:spPr>
        <a:xfrm flipV="1">
          <a:off x="16179800" y="2888336"/>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126187</xdr:rowOff>
    </xdr:from>
    <xdr:to>
      <xdr:col>23</xdr:col>
      <xdr:colOff>406400</xdr:colOff>
      <xdr:row>19</xdr:row>
      <xdr:rowOff>88290</xdr:rowOff>
    </xdr:to>
    <xdr:cxnSp macro="">
      <xdr:nvCxnSpPr>
        <xdr:cNvPr id="443" name="直線コネクタ 442"/>
        <xdr:cNvCxnSpPr/>
      </xdr:nvCxnSpPr>
      <xdr:spPr>
        <a:xfrm flipV="1">
          <a:off x="15290800" y="3040837"/>
          <a:ext cx="889000" cy="3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88290</xdr:rowOff>
    </xdr:from>
    <xdr:to>
      <xdr:col>22</xdr:col>
      <xdr:colOff>203200</xdr:colOff>
      <xdr:row>20</xdr:row>
      <xdr:rowOff>34595</xdr:rowOff>
    </xdr:to>
    <xdr:cxnSp macro="">
      <xdr:nvCxnSpPr>
        <xdr:cNvPr id="446" name="直線コネクタ 445"/>
        <xdr:cNvCxnSpPr/>
      </xdr:nvCxnSpPr>
      <xdr:spPr>
        <a:xfrm flipV="1">
          <a:off x="14401800" y="3345840"/>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34595</xdr:rowOff>
    </xdr:from>
    <xdr:to>
      <xdr:col>21</xdr:col>
      <xdr:colOff>0</xdr:colOff>
      <xdr:row>22</xdr:row>
      <xdr:rowOff>31445</xdr:rowOff>
    </xdr:to>
    <xdr:cxnSp macro="">
      <xdr:nvCxnSpPr>
        <xdr:cNvPr id="449" name="直線コネクタ 448"/>
        <xdr:cNvCxnSpPr/>
      </xdr:nvCxnSpPr>
      <xdr:spPr>
        <a:xfrm flipV="1">
          <a:off x="13512800" y="3463595"/>
          <a:ext cx="889000" cy="3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49682</xdr:rowOff>
    </xdr:from>
    <xdr:to>
      <xdr:col>21</xdr:col>
      <xdr:colOff>50800</xdr:colOff>
      <xdr:row>18</xdr:row>
      <xdr:rowOff>151282</xdr:rowOff>
    </xdr:to>
    <xdr:sp macro="" textlink="">
      <xdr:nvSpPr>
        <xdr:cNvPr id="450" name="フローチャート : 判断 449"/>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161459</xdr:rowOff>
    </xdr:from>
    <xdr:ext cx="762000" cy="259045"/>
    <xdr:sp macro="" textlink="">
      <xdr:nvSpPr>
        <xdr:cNvPr id="451" name="テキスト ボックス 450"/>
        <xdr:cNvSpPr txBox="1"/>
      </xdr:nvSpPr>
      <xdr:spPr>
        <a:xfrm>
          <a:off x="14020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52" name="フローチャート : 判断 451"/>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51173</xdr:rowOff>
    </xdr:from>
    <xdr:ext cx="762000" cy="259045"/>
    <xdr:sp macro="" textlink="">
      <xdr:nvSpPr>
        <xdr:cNvPr id="453" name="テキスト ボックス 452"/>
        <xdr:cNvSpPr txBox="1"/>
      </xdr:nvSpPr>
      <xdr:spPr>
        <a:xfrm>
          <a:off x="13131800" y="31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94336</xdr:rowOff>
    </xdr:from>
    <xdr:to>
      <xdr:col>24</xdr:col>
      <xdr:colOff>609600</xdr:colOff>
      <xdr:row>17</xdr:row>
      <xdr:rowOff>24486</xdr:rowOff>
    </xdr:to>
    <xdr:sp macro="" textlink="">
      <xdr:nvSpPr>
        <xdr:cNvPr id="459" name="円/楕円 458"/>
        <xdr:cNvSpPr/>
      </xdr:nvSpPr>
      <xdr:spPr>
        <a:xfrm>
          <a:off x="169672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66413</xdr:rowOff>
    </xdr:from>
    <xdr:ext cx="762000" cy="259045"/>
    <xdr:sp macro="" textlink="">
      <xdr:nvSpPr>
        <xdr:cNvPr id="460" name="将来負担の状況該当値テキスト"/>
        <xdr:cNvSpPr txBox="1"/>
      </xdr:nvSpPr>
      <xdr:spPr>
        <a:xfrm>
          <a:off x="17106900" y="28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75387</xdr:rowOff>
    </xdr:from>
    <xdr:to>
      <xdr:col>23</xdr:col>
      <xdr:colOff>457200</xdr:colOff>
      <xdr:row>18</xdr:row>
      <xdr:rowOff>5537</xdr:rowOff>
    </xdr:to>
    <xdr:sp macro="" textlink="">
      <xdr:nvSpPr>
        <xdr:cNvPr id="461" name="円/楕円 460"/>
        <xdr:cNvSpPr/>
      </xdr:nvSpPr>
      <xdr:spPr>
        <a:xfrm>
          <a:off x="16129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161764</xdr:rowOff>
    </xdr:from>
    <xdr:ext cx="736600" cy="259045"/>
    <xdr:sp macro="" textlink="">
      <xdr:nvSpPr>
        <xdr:cNvPr id="462" name="テキスト ボックス 461"/>
        <xdr:cNvSpPr txBox="1"/>
      </xdr:nvSpPr>
      <xdr:spPr>
        <a:xfrm>
          <a:off x="15798800" y="307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37490</xdr:rowOff>
    </xdr:from>
    <xdr:to>
      <xdr:col>22</xdr:col>
      <xdr:colOff>254000</xdr:colOff>
      <xdr:row>19</xdr:row>
      <xdr:rowOff>139090</xdr:rowOff>
    </xdr:to>
    <xdr:sp macro="" textlink="">
      <xdr:nvSpPr>
        <xdr:cNvPr id="463" name="円/楕円 462"/>
        <xdr:cNvSpPr/>
      </xdr:nvSpPr>
      <xdr:spPr>
        <a:xfrm>
          <a:off x="15240000" y="32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123867</xdr:rowOff>
    </xdr:from>
    <xdr:ext cx="762000" cy="259045"/>
    <xdr:sp macro="" textlink="">
      <xdr:nvSpPr>
        <xdr:cNvPr id="464" name="テキスト ボックス 463"/>
        <xdr:cNvSpPr txBox="1"/>
      </xdr:nvSpPr>
      <xdr:spPr>
        <a:xfrm>
          <a:off x="14909800" y="33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155245</xdr:rowOff>
    </xdr:from>
    <xdr:to>
      <xdr:col>21</xdr:col>
      <xdr:colOff>50800</xdr:colOff>
      <xdr:row>20</xdr:row>
      <xdr:rowOff>85395</xdr:rowOff>
    </xdr:to>
    <xdr:sp macro="" textlink="">
      <xdr:nvSpPr>
        <xdr:cNvPr id="465" name="円/楕円 464"/>
        <xdr:cNvSpPr/>
      </xdr:nvSpPr>
      <xdr:spPr>
        <a:xfrm>
          <a:off x="14351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70172</xdr:rowOff>
    </xdr:from>
    <xdr:ext cx="762000" cy="259045"/>
    <xdr:sp macro="" textlink="">
      <xdr:nvSpPr>
        <xdr:cNvPr id="466" name="テキスト ボックス 465"/>
        <xdr:cNvSpPr txBox="1"/>
      </xdr:nvSpPr>
      <xdr:spPr>
        <a:xfrm>
          <a:off x="14020800" y="349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152095</xdr:rowOff>
    </xdr:from>
    <xdr:to>
      <xdr:col>19</xdr:col>
      <xdr:colOff>533400</xdr:colOff>
      <xdr:row>22</xdr:row>
      <xdr:rowOff>82245</xdr:rowOff>
    </xdr:to>
    <xdr:sp macro="" textlink="">
      <xdr:nvSpPr>
        <xdr:cNvPr id="467" name="円/楕円 466"/>
        <xdr:cNvSpPr/>
      </xdr:nvSpPr>
      <xdr:spPr>
        <a:xfrm>
          <a:off x="13462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67022</xdr:rowOff>
    </xdr:from>
    <xdr:ext cx="762000" cy="259045"/>
    <xdr:sp macro="" textlink="">
      <xdr:nvSpPr>
        <xdr:cNvPr id="468" name="テキスト ボックス 467"/>
        <xdr:cNvSpPr txBox="1"/>
      </xdr:nvSpPr>
      <xdr:spPr>
        <a:xfrm>
          <a:off x="13131800" y="38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9,572
9,531
583.66
10,973,372
10,283,920
556,282
6,967,876
9,916,985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45.3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２年度までは、集中改革プランに掲げた取組の実施に加え、特別職給与の報酬一部減、一般職給与の５％カットの実施により、人件費は減少傾向にあったが、平成２３年度より一般職給与の５％カットを解消したため、再び上昇することに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また、人口１，０００人当たりの職員数が類似団体の中でも最多の２７．</a:t>
          </a:r>
          <a:r>
            <a:rPr lang="ja-JP" altLang="en-US" sz="1100" b="0" i="0" baseline="0">
              <a:solidFill>
                <a:schemeClr val="dk1"/>
              </a:solidFill>
              <a:effectLst/>
              <a:latin typeface="+mn-lt"/>
              <a:ea typeface="+mn-ea"/>
              <a:cs typeface="+mn-cs"/>
            </a:rPr>
            <a:t>５８</a:t>
          </a:r>
          <a:r>
            <a:rPr lang="ja-JP" altLang="ja-JP" sz="1100" b="0" i="0" baseline="0">
              <a:solidFill>
                <a:schemeClr val="dk1"/>
              </a:solidFill>
              <a:effectLst/>
              <a:latin typeface="+mn-lt"/>
              <a:ea typeface="+mn-ea"/>
              <a:cs typeface="+mn-cs"/>
            </a:rPr>
            <a:t>人と全国市町村平均や愛媛県市町平均と比較しても突出して多いために、経常収支比率にも人件費の影響が高く反映されている。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67564</xdr:rowOff>
    </xdr:from>
    <xdr:to>
      <xdr:col>7</xdr:col>
      <xdr:colOff>15875</xdr:colOff>
      <xdr:row>38</xdr:row>
      <xdr:rowOff>94996</xdr:rowOff>
    </xdr:to>
    <xdr:cxnSp macro="">
      <xdr:nvCxnSpPr>
        <xdr:cNvPr id="63" name="直線コネクタ 62"/>
        <xdr:cNvCxnSpPr/>
      </xdr:nvCxnSpPr>
      <xdr:spPr>
        <a:xfrm>
          <a:off x="3987800" y="6582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127000</xdr:rowOff>
    </xdr:to>
    <xdr:cxnSp macro="">
      <xdr:nvCxnSpPr>
        <xdr:cNvPr id="66" name="直線コネクタ 65"/>
        <xdr:cNvCxnSpPr/>
      </xdr:nvCxnSpPr>
      <xdr:spPr>
        <a:xfrm flipV="1">
          <a:off x="3098800" y="6582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127000</xdr:rowOff>
    </xdr:to>
    <xdr:cxnSp macro="">
      <xdr:nvCxnSpPr>
        <xdr:cNvPr id="69" name="直線コネクタ 68"/>
        <xdr:cNvCxnSpPr/>
      </xdr:nvCxnSpPr>
      <xdr:spPr>
        <a:xfrm>
          <a:off x="2209800" y="6500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72136</xdr:rowOff>
    </xdr:to>
    <xdr:cxnSp macro="">
      <xdr:nvCxnSpPr>
        <xdr:cNvPr id="72" name="直線コネクタ 71"/>
        <xdr:cNvCxnSpPr/>
      </xdr:nvCxnSpPr>
      <xdr:spPr>
        <a:xfrm flipV="1">
          <a:off x="1320800" y="65003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74" name="テキスト ボックス 73"/>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76" name="テキスト ボックス 75"/>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2" name="円/楕円 81"/>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3"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xdr:rowOff>
    </xdr:from>
    <xdr:to>
      <xdr:col>5</xdr:col>
      <xdr:colOff>600075</xdr:colOff>
      <xdr:row>38</xdr:row>
      <xdr:rowOff>118364</xdr:rowOff>
    </xdr:to>
    <xdr:sp macro="" textlink="">
      <xdr:nvSpPr>
        <xdr:cNvPr id="84" name="円/楕円 83"/>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103141</xdr:rowOff>
    </xdr:from>
    <xdr:ext cx="736600" cy="259045"/>
    <xdr:sp macro="" textlink="">
      <xdr:nvSpPr>
        <xdr:cNvPr id="85" name="テキスト ボックス 84"/>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6" name="円/楕円 85"/>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7" name="テキスト ボックス 86"/>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8" name="円/楕円 87"/>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9" name="テキスト ボックス 88"/>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90" name="円/楕円 89"/>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1" name="テキスト ボックス 90"/>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平成２０年・２１年度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用度</a:t>
          </a:r>
          <a:r>
            <a:rPr lang="ja-JP" altLang="ja-JP" sz="1100" b="0" i="0" baseline="0">
              <a:solidFill>
                <a:schemeClr val="dk1"/>
              </a:solidFill>
              <a:effectLst/>
              <a:latin typeface="+mn-lt"/>
              <a:ea typeface="+mn-ea"/>
              <a:cs typeface="+mn-cs"/>
            </a:rPr>
            <a:t>や契約等の一元</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を進め、一括発注による契約単価の圧縮を図ることでコスト削減が実現できた。</a:t>
          </a:r>
          <a:endParaRPr lang="ja-JP" altLang="ja-JP" sz="1400">
            <a:effectLst/>
          </a:endParaRPr>
        </a:p>
        <a:p>
          <a:pPr rtl="0"/>
          <a:r>
            <a:rPr lang="ja-JP" altLang="ja-JP" sz="1100" b="0" i="0" baseline="0">
              <a:solidFill>
                <a:schemeClr val="dk1"/>
              </a:solidFill>
              <a:effectLst/>
              <a:latin typeface="+mn-lt"/>
              <a:ea typeface="+mn-ea"/>
              <a:cs typeface="+mn-cs"/>
            </a:rPr>
            <a:t>　ただし、地域経済対策を目的とした臨時交付金の活用によって、</a:t>
          </a:r>
          <a:r>
            <a:rPr lang="ja-JP" altLang="en-US" sz="1100" b="0" i="0" baseline="0">
              <a:solidFill>
                <a:schemeClr val="dk1"/>
              </a:solidFill>
              <a:effectLst/>
              <a:latin typeface="+mn-lt"/>
              <a:ea typeface="+mn-ea"/>
              <a:cs typeface="+mn-cs"/>
            </a:rPr>
            <a:t>各種</a:t>
          </a:r>
          <a:r>
            <a:rPr lang="ja-JP" altLang="ja-JP" sz="1100" b="0" i="0" baseline="0">
              <a:solidFill>
                <a:schemeClr val="dk1"/>
              </a:solidFill>
              <a:effectLst/>
              <a:latin typeface="+mn-lt"/>
              <a:ea typeface="+mn-ea"/>
              <a:cs typeface="+mn-cs"/>
            </a:rPr>
            <a:t>整備等も同時並行で進めているため、類似団体平均の規模で現在のところは推移している。</a:t>
          </a:r>
          <a:endParaRPr lang="ja-JP" altLang="ja-JP" sz="1400">
            <a:effectLst/>
          </a:endParaRPr>
        </a:p>
        <a:p>
          <a:pPr rtl="0"/>
          <a:r>
            <a:rPr lang="ja-JP" altLang="ja-JP" sz="1100" b="0" i="0" baseline="0">
              <a:solidFill>
                <a:schemeClr val="dk1"/>
              </a:solidFill>
              <a:effectLst/>
              <a:latin typeface="+mn-lt"/>
              <a:ea typeface="+mn-ea"/>
              <a:cs typeface="+mn-cs"/>
            </a:rPr>
            <a:t>　需用費は、指定管理者制度の導入やごみ処理の委託化等によって、今後増加する要因もあるが、これに対しては人件費などの減少が見込まれるため、各事業の評価は事業トータルのバランスで判断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170434</xdr:rowOff>
    </xdr:from>
    <xdr:to>
      <xdr:col>24</xdr:col>
      <xdr:colOff>31750</xdr:colOff>
      <xdr:row>16</xdr:row>
      <xdr:rowOff>40132</xdr:rowOff>
    </xdr:to>
    <xdr:cxnSp macro="">
      <xdr:nvCxnSpPr>
        <xdr:cNvPr id="121" name="直線コネクタ 120"/>
        <xdr:cNvCxnSpPr/>
      </xdr:nvCxnSpPr>
      <xdr:spPr>
        <a:xfrm>
          <a:off x="15671800" y="2742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170434</xdr:rowOff>
    </xdr:from>
    <xdr:to>
      <xdr:col>22</xdr:col>
      <xdr:colOff>565150</xdr:colOff>
      <xdr:row>16</xdr:row>
      <xdr:rowOff>35560</xdr:rowOff>
    </xdr:to>
    <xdr:cxnSp macro="">
      <xdr:nvCxnSpPr>
        <xdr:cNvPr id="124" name="直線コネクタ 123"/>
        <xdr:cNvCxnSpPr/>
      </xdr:nvCxnSpPr>
      <xdr:spPr>
        <a:xfrm flipV="1">
          <a:off x="14782800" y="2742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35560</xdr:rowOff>
    </xdr:to>
    <xdr:cxnSp macro="">
      <xdr:nvCxnSpPr>
        <xdr:cNvPr id="127" name="直線コネクタ 126"/>
        <xdr:cNvCxnSpPr/>
      </xdr:nvCxnSpPr>
      <xdr:spPr>
        <a:xfrm>
          <a:off x="13893800" y="2765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21844</xdr:rowOff>
    </xdr:to>
    <xdr:cxnSp macro="">
      <xdr:nvCxnSpPr>
        <xdr:cNvPr id="130" name="直線コネクタ 129"/>
        <xdr:cNvCxnSpPr/>
      </xdr:nvCxnSpPr>
      <xdr:spPr>
        <a:xfrm>
          <a:off x="13004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2" name="テキスト ボックス 131"/>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52849</xdr:rowOff>
    </xdr:from>
    <xdr:ext cx="762000" cy="259045"/>
    <xdr:sp macro="" textlink="">
      <xdr:nvSpPr>
        <xdr:cNvPr id="134" name="テキスト ボックス 133"/>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0" name="円/楕円 139"/>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1"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119634</xdr:rowOff>
    </xdr:from>
    <xdr:to>
      <xdr:col>22</xdr:col>
      <xdr:colOff>615950</xdr:colOff>
      <xdr:row>16</xdr:row>
      <xdr:rowOff>49784</xdr:rowOff>
    </xdr:to>
    <xdr:sp macro="" textlink="">
      <xdr:nvSpPr>
        <xdr:cNvPr id="142" name="円/楕円 141"/>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59961</xdr:rowOff>
    </xdr:from>
    <xdr:ext cx="736600" cy="259045"/>
    <xdr:sp macro="" textlink="">
      <xdr:nvSpPr>
        <xdr:cNvPr id="143" name="テキスト ボックス 142"/>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4" name="円/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5" name="テキスト ボックス 144"/>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6" name="円/楕円 145"/>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57421</xdr:rowOff>
    </xdr:from>
    <xdr:ext cx="762000" cy="259045"/>
    <xdr:sp macro="" textlink="">
      <xdr:nvSpPr>
        <xdr:cNvPr id="147" name="テキスト ボックス 146"/>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48" name="円/楕円 147"/>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49" name="テキスト ボックス 148"/>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扶助費については、概ね横ばいに推移している。</a:t>
          </a:r>
          <a:endParaRPr lang="ja-JP" altLang="ja-JP" sz="1400">
            <a:effectLst/>
          </a:endParaRPr>
        </a:p>
        <a:p>
          <a:pPr rtl="0"/>
          <a:r>
            <a:rPr lang="ja-JP" altLang="ja-JP" sz="1100" b="0" i="0" baseline="0">
              <a:solidFill>
                <a:schemeClr val="dk1"/>
              </a:solidFill>
              <a:effectLst/>
              <a:latin typeface="+mn-lt"/>
              <a:ea typeface="+mn-ea"/>
              <a:cs typeface="+mn-cs"/>
            </a:rPr>
            <a:t>　本年度は前年度と比較して０．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％改善したが、扶助費はその年度の需要によって左右されるため、今後においても同水準で推移するものと考えられる。</a:t>
          </a:r>
          <a:endParaRPr lang="ja-JP" altLang="ja-JP" sz="1400">
            <a:effectLst/>
          </a:endParaRPr>
        </a:p>
        <a:p>
          <a:r>
            <a:rPr lang="ja-JP" altLang="ja-JP" sz="1100" b="0" i="0" baseline="0">
              <a:solidFill>
                <a:schemeClr val="dk1"/>
              </a:solidFill>
              <a:effectLst/>
              <a:latin typeface="+mn-lt"/>
              <a:ea typeface="+mn-ea"/>
              <a:cs typeface="+mn-cs"/>
            </a:rPr>
            <a:t>　類似団体平均や全国市町村平均、愛媛県内市町平均と比較しても低い状況であるが、全国・県平均を大きく上回る高齢化率から見れば、今後は医療費扶助等の増額は回避できず、ゆるやかな上昇が続くと思われる。町単独扶助事業の見直し等、事業の評価・検証をもとに改善を進め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127000</xdr:rowOff>
    </xdr:to>
    <xdr:cxnSp macro="">
      <xdr:nvCxnSpPr>
        <xdr:cNvPr id="182" name="直線コネクタ 181"/>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165100</xdr:rowOff>
    </xdr:to>
    <xdr:cxnSp macro="">
      <xdr:nvCxnSpPr>
        <xdr:cNvPr id="185" name="直線コネクタ 184"/>
        <xdr:cNvCxnSpPr/>
      </xdr:nvCxnSpPr>
      <xdr:spPr>
        <a:xfrm flipV="1">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165100</xdr:rowOff>
    </xdr:to>
    <xdr:cxnSp macro="">
      <xdr:nvCxnSpPr>
        <xdr:cNvPr id="188" name="直線コネクタ 187"/>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127000</xdr:rowOff>
    </xdr:to>
    <xdr:cxnSp macro="">
      <xdr:nvCxnSpPr>
        <xdr:cNvPr id="191" name="直線コネクタ 190"/>
        <xdr:cNvCxnSpPr/>
      </xdr:nvCxnSpPr>
      <xdr:spPr>
        <a:xfrm>
          <a:off x="1320800" y="9099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2" name="フローチャート : 判断 19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3" name="テキスト ボックス 19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4" name="フローチャート : 判断 19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195" name="テキスト ボックス 194"/>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1" name="円/楕円 200"/>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2"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3" name="円/楕円 202"/>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4" name="テキスト ボックス 203"/>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5" name="円/楕円 204"/>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6" name="テキスト ボックス 205"/>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7" name="円/楕円 20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8" name="テキスト ボックス 20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09" name="円/楕円 208"/>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0" name="テキスト ボックス 209"/>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その他に係る経常収支比率が類似団体平均を上回っているのは、繰出金が他団体に比べて多いことが要因となっている。</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これまでに整備してきた簡水・下水施設の元利償還金や維持管理費として、基準を超えた繰出金を行っており、国民健康保険や後期高齢者医療保険等の社会保障分野への繰出金も高齢化に伴い増加している。</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また、地域医療確保のため病院事業を運営しており、不採算分野への運営経費の繰出も行っている。</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今後は、各事業は独自の経営計画の下に、効率的な運営と合理化による経費節減に努め、独立採算の原則に立ち返った経営の安定化を図る必要がある。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43180</xdr:rowOff>
    </xdr:to>
    <xdr:cxnSp macro="">
      <xdr:nvCxnSpPr>
        <xdr:cNvPr id="243" name="直線コネクタ 242"/>
        <xdr:cNvCxnSpPr/>
      </xdr:nvCxnSpPr>
      <xdr:spPr>
        <a:xfrm>
          <a:off x="15671800" y="989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123190</xdr:rowOff>
    </xdr:to>
    <xdr:cxnSp macro="">
      <xdr:nvCxnSpPr>
        <xdr:cNvPr id="246" name="直線コネクタ 245"/>
        <xdr:cNvCxnSpPr/>
      </xdr:nvCxnSpPr>
      <xdr:spPr>
        <a:xfrm>
          <a:off x="14782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24130</xdr:rowOff>
    </xdr:to>
    <xdr:cxnSp macro="">
      <xdr:nvCxnSpPr>
        <xdr:cNvPr id="249" name="直線コネクタ 248"/>
        <xdr:cNvCxnSpPr/>
      </xdr:nvCxnSpPr>
      <xdr:spPr>
        <a:xfrm>
          <a:off x="13893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31750</xdr:rowOff>
    </xdr:to>
    <xdr:cxnSp macro="">
      <xdr:nvCxnSpPr>
        <xdr:cNvPr id="252" name="直線コネクタ 251"/>
        <xdr:cNvCxnSpPr/>
      </xdr:nvCxnSpPr>
      <xdr:spPr>
        <a:xfrm flipV="1">
          <a:off x="13004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3" name="フローチャート : 判断 252"/>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4" name="テキスト ボックス 253"/>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5" name="フローチャート : 判断 25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6" name="テキスト ボックス 25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2" name="円/楕円 26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4" name="円/楕円 26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5" name="テキスト ボックス 26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6" name="円/楕円 26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7" name="テキスト ボックス 26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68" name="円/楕円 267"/>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9" name="テキスト ボックス 268"/>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0" name="円/楕円 26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1" name="テキスト ボックス 27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補助費については、徹底した補助見直し等により昨年度に引続き、類似団体の中でも</a:t>
          </a:r>
          <a:r>
            <a:rPr lang="ja-JP" altLang="en-US" sz="1100" b="0" i="0" baseline="0">
              <a:solidFill>
                <a:schemeClr val="dk1"/>
              </a:solidFill>
              <a:effectLst/>
              <a:latin typeface="+mn-lt"/>
              <a:ea typeface="+mn-ea"/>
              <a:cs typeface="+mn-cs"/>
            </a:rPr>
            <a:t>６．０</a:t>
          </a:r>
          <a:r>
            <a:rPr lang="ja-JP" altLang="ja-JP" sz="1100" b="0" i="0" baseline="0">
              <a:solidFill>
                <a:schemeClr val="dk1"/>
              </a:solidFill>
              <a:effectLst/>
              <a:latin typeface="+mn-lt"/>
              <a:ea typeface="+mn-ea"/>
              <a:cs typeface="+mn-cs"/>
            </a:rPr>
            <a:t>％と低い水準にある。全国市町村平均を大きく下回る結果となっている。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目的別に見た場合は、民生や農林水産関係の町単独補助金の比率が類似団体平均に比べ高くなっていることから、定期的な検証と評価を繰り返し、廃止・見直し継続等のメリハリのある判断が必要となっている。</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1270</xdr:rowOff>
    </xdr:to>
    <xdr:cxnSp macro="">
      <xdr:nvCxnSpPr>
        <xdr:cNvPr id="301" name="直線コネクタ 300"/>
        <xdr:cNvCxnSpPr/>
      </xdr:nvCxnSpPr>
      <xdr:spPr>
        <a:xfrm>
          <a:off x="15671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168148</xdr:rowOff>
    </xdr:to>
    <xdr:cxnSp macro="">
      <xdr:nvCxnSpPr>
        <xdr:cNvPr id="304" name="直線コネクタ 303"/>
        <xdr:cNvCxnSpPr/>
      </xdr:nvCxnSpPr>
      <xdr:spPr>
        <a:xfrm flipV="1">
          <a:off x="14782800" y="5979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34</xdr:row>
      <xdr:rowOff>168148</xdr:rowOff>
    </xdr:to>
    <xdr:cxnSp macro="">
      <xdr:nvCxnSpPr>
        <xdr:cNvPr id="307" name="直線コネクタ 306"/>
        <xdr:cNvCxnSpPr/>
      </xdr:nvCxnSpPr>
      <xdr:spPr>
        <a:xfrm>
          <a:off x="13893800" y="5997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19558</xdr:rowOff>
    </xdr:to>
    <xdr:cxnSp macro="">
      <xdr:nvCxnSpPr>
        <xdr:cNvPr id="310" name="直線コネクタ 309"/>
        <xdr:cNvCxnSpPr/>
      </xdr:nvCxnSpPr>
      <xdr:spPr>
        <a:xfrm flipV="1">
          <a:off x="13004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1" name="フローチャート : 判断 310"/>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2" name="テキスト ボックス 311"/>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3" name="フローチャート :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14" name="テキスト ボックス 31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0" name="円/楕円 319"/>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1"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2" name="円/楕円 32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3" name="テキスト ボックス 32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24" name="円/楕円 323"/>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25" name="テキスト ボックス 324"/>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6" name="円/楕円 325"/>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7" name="テキスト ボックス 326"/>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28" name="円/楕円 327"/>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29" name="テキスト ボックス 328"/>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町村の地方債を引き継いだことにより地方債現在高が増加し、地方債の元利償還金が膨らみ、類似団体平均や全国市町村平均と比較しても高い水準に位置していたが、公債費適正化計画の着実な実行によって、下水道事業など公営企業債の元利償還金に係るものなど公債費に類似する経費を合わせても、類似団体の平均水準</a:t>
          </a:r>
          <a:r>
            <a:rPr lang="ja-JP" altLang="en-US" sz="1100" b="0" i="0" baseline="0">
              <a:solidFill>
                <a:schemeClr val="dk1"/>
              </a:solidFill>
              <a:effectLst/>
              <a:latin typeface="+mn-lt"/>
              <a:ea typeface="+mn-ea"/>
              <a:cs typeface="+mn-cs"/>
            </a:rPr>
            <a:t>以下</a:t>
          </a:r>
          <a:r>
            <a:rPr lang="ja-JP" altLang="ja-JP" sz="1100" b="0" i="0" baseline="0">
              <a:solidFill>
                <a:schemeClr val="dk1"/>
              </a:solidFill>
              <a:effectLst/>
              <a:latin typeface="+mn-lt"/>
              <a:ea typeface="+mn-ea"/>
              <a:cs typeface="+mn-cs"/>
            </a:rPr>
            <a:t>にまで改善されてきている。</a:t>
          </a:r>
          <a:endParaRPr lang="ja-JP" altLang="ja-JP">
            <a:effectLst/>
          </a:endParaRPr>
        </a:p>
        <a:p>
          <a:r>
            <a:rPr lang="ja-JP" altLang="ja-JP" sz="1100" b="0" i="0" baseline="0">
              <a:solidFill>
                <a:schemeClr val="dk1"/>
              </a:solidFill>
              <a:effectLst/>
              <a:latin typeface="+mn-lt"/>
              <a:ea typeface="+mn-ea"/>
              <a:cs typeface="+mn-cs"/>
            </a:rPr>
            <a:t>　今後も中長期の財政を見据えた地方債の新規発行の適正化に努め、身の丈に合った規模の普通建設事業を進めることで、安定レベルの公債費負担を維持することとしている。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117856</xdr:rowOff>
    </xdr:to>
    <xdr:cxnSp macro="">
      <xdr:nvCxnSpPr>
        <xdr:cNvPr id="359" name="直線コネクタ 358"/>
        <xdr:cNvCxnSpPr/>
      </xdr:nvCxnSpPr>
      <xdr:spPr>
        <a:xfrm flipV="1">
          <a:off x="3987800" y="134086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110998</xdr:rowOff>
    </xdr:to>
    <xdr:cxnSp macro="">
      <xdr:nvCxnSpPr>
        <xdr:cNvPr id="362" name="直線コネクタ 361"/>
        <xdr:cNvCxnSpPr/>
      </xdr:nvCxnSpPr>
      <xdr:spPr>
        <a:xfrm flipV="1">
          <a:off x="3098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110998</xdr:rowOff>
    </xdr:from>
    <xdr:to>
      <xdr:col>4</xdr:col>
      <xdr:colOff>346075</xdr:colOff>
      <xdr:row>79</xdr:row>
      <xdr:rowOff>161289</xdr:rowOff>
    </xdr:to>
    <xdr:cxnSp macro="">
      <xdr:nvCxnSpPr>
        <xdr:cNvPr id="365" name="直線コネクタ 364"/>
        <xdr:cNvCxnSpPr/>
      </xdr:nvCxnSpPr>
      <xdr:spPr>
        <a:xfrm flipV="1">
          <a:off x="2209800" y="136555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72137</xdr:rowOff>
    </xdr:to>
    <xdr:cxnSp macro="">
      <xdr:nvCxnSpPr>
        <xdr:cNvPr id="368" name="直線コネクタ 367"/>
        <xdr:cNvCxnSpPr/>
      </xdr:nvCxnSpPr>
      <xdr:spPr>
        <a:xfrm flipV="1">
          <a:off x="1320800" y="137058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163068</xdr:rowOff>
    </xdr:from>
    <xdr:to>
      <xdr:col>3</xdr:col>
      <xdr:colOff>193675</xdr:colOff>
      <xdr:row>79</xdr:row>
      <xdr:rowOff>93218</xdr:rowOff>
    </xdr:to>
    <xdr:sp macro="" textlink="">
      <xdr:nvSpPr>
        <xdr:cNvPr id="369" name="フローチャート : 判断 368"/>
        <xdr:cNvSpPr/>
      </xdr:nvSpPr>
      <xdr:spPr>
        <a:xfrm>
          <a:off x="2159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103395</xdr:rowOff>
    </xdr:from>
    <xdr:ext cx="762000" cy="259045"/>
    <xdr:sp macro="" textlink="">
      <xdr:nvSpPr>
        <xdr:cNvPr id="370" name="テキスト ボックス 369"/>
        <xdr:cNvSpPr txBox="1"/>
      </xdr:nvSpPr>
      <xdr:spPr>
        <a:xfrm>
          <a:off x="1828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71" name="フローチャート : 判断 370"/>
        <xdr:cNvSpPr/>
      </xdr:nvSpPr>
      <xdr:spPr>
        <a:xfrm>
          <a:off x="1270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37101</xdr:rowOff>
    </xdr:from>
    <xdr:ext cx="762000" cy="259045"/>
    <xdr:sp macro="" textlink="">
      <xdr:nvSpPr>
        <xdr:cNvPr id="372" name="テキスト ボックス 371"/>
        <xdr:cNvSpPr txBox="1"/>
      </xdr:nvSpPr>
      <xdr:spPr>
        <a:xfrm>
          <a:off x="939800" y="134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8" name="円/楕円 37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79"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0" name="円/楕円 379"/>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1" name="テキスト ボックス 380"/>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60198</xdr:rowOff>
    </xdr:from>
    <xdr:to>
      <xdr:col>4</xdr:col>
      <xdr:colOff>396875</xdr:colOff>
      <xdr:row>79</xdr:row>
      <xdr:rowOff>161798</xdr:rowOff>
    </xdr:to>
    <xdr:sp macro="" textlink="">
      <xdr:nvSpPr>
        <xdr:cNvPr id="382" name="円/楕円 381"/>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146575</xdr:rowOff>
    </xdr:from>
    <xdr:ext cx="762000" cy="259045"/>
    <xdr:sp macro="" textlink="">
      <xdr:nvSpPr>
        <xdr:cNvPr id="383" name="テキスト ボックス 382"/>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4" name="円/楕円 383"/>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5" name="テキスト ボックス 384"/>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21337</xdr:rowOff>
    </xdr:from>
    <xdr:to>
      <xdr:col>1</xdr:col>
      <xdr:colOff>676275</xdr:colOff>
      <xdr:row>80</xdr:row>
      <xdr:rowOff>122937</xdr:rowOff>
    </xdr:to>
    <xdr:sp macro="" textlink="">
      <xdr:nvSpPr>
        <xdr:cNvPr id="386" name="円/楕円 385"/>
        <xdr:cNvSpPr/>
      </xdr:nvSpPr>
      <xdr:spPr>
        <a:xfrm>
          <a:off x="1270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107714</xdr:rowOff>
    </xdr:from>
    <xdr:ext cx="762000" cy="259045"/>
    <xdr:sp macro="" textlink="">
      <xdr:nvSpPr>
        <xdr:cNvPr id="387" name="テキスト ボックス 386"/>
        <xdr:cNvSpPr txBox="1"/>
      </xdr:nvSpPr>
      <xdr:spPr>
        <a:xfrm>
          <a:off x="939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係る経常収支比率は横ばいに推移しており、類似団体と比しても同水準である。しかしながら、人件費をはじめ性質別に分析した場合には、改善を要する項目も見受けられることから、それぞれの状況に応じた対策に取り組む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169454</xdr:rowOff>
    </xdr:from>
    <xdr:to>
      <xdr:col>24</xdr:col>
      <xdr:colOff>31750</xdr:colOff>
      <xdr:row>75</xdr:row>
      <xdr:rowOff>99241</xdr:rowOff>
    </xdr:to>
    <xdr:cxnSp macro="">
      <xdr:nvCxnSpPr>
        <xdr:cNvPr id="422" name="直線コネクタ 421"/>
        <xdr:cNvCxnSpPr/>
      </xdr:nvCxnSpPr>
      <xdr:spPr>
        <a:xfrm>
          <a:off x="15671800" y="1285675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169454</xdr:rowOff>
    </xdr:from>
    <xdr:to>
      <xdr:col>22</xdr:col>
      <xdr:colOff>565150</xdr:colOff>
      <xdr:row>75</xdr:row>
      <xdr:rowOff>43724</xdr:rowOff>
    </xdr:to>
    <xdr:cxnSp macro="">
      <xdr:nvCxnSpPr>
        <xdr:cNvPr id="425" name="直線コネクタ 424"/>
        <xdr:cNvCxnSpPr/>
      </xdr:nvCxnSpPr>
      <xdr:spPr>
        <a:xfrm flipV="1">
          <a:off x="14782800" y="128567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71483</xdr:rowOff>
    </xdr:from>
    <xdr:to>
      <xdr:col>21</xdr:col>
      <xdr:colOff>361950</xdr:colOff>
      <xdr:row>75</xdr:row>
      <xdr:rowOff>43724</xdr:rowOff>
    </xdr:to>
    <xdr:cxnSp macro="">
      <xdr:nvCxnSpPr>
        <xdr:cNvPr id="428" name="直線コネクタ 427"/>
        <xdr:cNvCxnSpPr/>
      </xdr:nvCxnSpPr>
      <xdr:spPr>
        <a:xfrm>
          <a:off x="13893800" y="127587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71483</xdr:rowOff>
    </xdr:from>
    <xdr:to>
      <xdr:col>20</xdr:col>
      <xdr:colOff>158750</xdr:colOff>
      <xdr:row>74</xdr:row>
      <xdr:rowOff>133531</xdr:rowOff>
    </xdr:to>
    <xdr:cxnSp macro="">
      <xdr:nvCxnSpPr>
        <xdr:cNvPr id="431" name="直線コネクタ 430"/>
        <xdr:cNvCxnSpPr/>
      </xdr:nvCxnSpPr>
      <xdr:spPr>
        <a:xfrm flipV="1">
          <a:off x="13004800" y="127587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66403</xdr:rowOff>
    </xdr:from>
    <xdr:to>
      <xdr:col>20</xdr:col>
      <xdr:colOff>209550</xdr:colOff>
      <xdr:row>74</xdr:row>
      <xdr:rowOff>168003</xdr:rowOff>
    </xdr:to>
    <xdr:sp macro="" textlink="">
      <xdr:nvSpPr>
        <xdr:cNvPr id="432" name="フローチャート : 判断 431"/>
        <xdr:cNvSpPr/>
      </xdr:nvSpPr>
      <xdr:spPr>
        <a:xfrm>
          <a:off x="13843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152780</xdr:rowOff>
    </xdr:from>
    <xdr:ext cx="762000" cy="259045"/>
    <xdr:sp macro="" textlink="">
      <xdr:nvSpPr>
        <xdr:cNvPr id="433" name="テキスト ボックス 432"/>
        <xdr:cNvSpPr txBox="1"/>
      </xdr:nvSpPr>
      <xdr:spPr>
        <a:xfrm>
          <a:off x="13512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34" name="フローチャート : 判断 433"/>
        <xdr:cNvSpPr/>
      </xdr:nvSpPr>
      <xdr:spPr>
        <a:xfrm>
          <a:off x="12954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49910</xdr:rowOff>
    </xdr:from>
    <xdr:ext cx="762000" cy="259045"/>
    <xdr:sp macro="" textlink="">
      <xdr:nvSpPr>
        <xdr:cNvPr id="435" name="テキスト ボックス 434"/>
        <xdr:cNvSpPr txBox="1"/>
      </xdr:nvSpPr>
      <xdr:spPr>
        <a:xfrm>
          <a:off x="12623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48441</xdr:rowOff>
    </xdr:from>
    <xdr:to>
      <xdr:col>24</xdr:col>
      <xdr:colOff>82550</xdr:colOff>
      <xdr:row>75</xdr:row>
      <xdr:rowOff>150040</xdr:rowOff>
    </xdr:to>
    <xdr:sp macro="" textlink="">
      <xdr:nvSpPr>
        <xdr:cNvPr id="441" name="円/楕円 440"/>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20518</xdr:rowOff>
    </xdr:from>
    <xdr:ext cx="762000" cy="259045"/>
    <xdr:sp macro="" textlink="">
      <xdr:nvSpPr>
        <xdr:cNvPr id="442" name="公債費以外該当値テキスト"/>
        <xdr:cNvSpPr txBox="1"/>
      </xdr:nvSpPr>
      <xdr:spPr>
        <a:xfrm>
          <a:off x="165989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118654</xdr:rowOff>
    </xdr:from>
    <xdr:to>
      <xdr:col>22</xdr:col>
      <xdr:colOff>615950</xdr:colOff>
      <xdr:row>75</xdr:row>
      <xdr:rowOff>48804</xdr:rowOff>
    </xdr:to>
    <xdr:sp macro="" textlink="">
      <xdr:nvSpPr>
        <xdr:cNvPr id="443" name="円/楕円 442"/>
        <xdr:cNvSpPr/>
      </xdr:nvSpPr>
      <xdr:spPr>
        <a:xfrm>
          <a:off x="15621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44" name="テキスト ボックス 443"/>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164374</xdr:rowOff>
    </xdr:from>
    <xdr:to>
      <xdr:col>21</xdr:col>
      <xdr:colOff>412750</xdr:colOff>
      <xdr:row>75</xdr:row>
      <xdr:rowOff>94524</xdr:rowOff>
    </xdr:to>
    <xdr:sp macro="" textlink="">
      <xdr:nvSpPr>
        <xdr:cNvPr id="445" name="円/楕円 444"/>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79301</xdr:rowOff>
    </xdr:from>
    <xdr:ext cx="762000" cy="259045"/>
    <xdr:sp macro="" textlink="">
      <xdr:nvSpPr>
        <xdr:cNvPr id="446" name="テキスト ボックス 445"/>
        <xdr:cNvSpPr txBox="1"/>
      </xdr:nvSpPr>
      <xdr:spPr>
        <a:xfrm>
          <a:off x="14401800" y="129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20683</xdr:rowOff>
    </xdr:from>
    <xdr:to>
      <xdr:col>20</xdr:col>
      <xdr:colOff>209550</xdr:colOff>
      <xdr:row>74</xdr:row>
      <xdr:rowOff>122283</xdr:rowOff>
    </xdr:to>
    <xdr:sp macro="" textlink="">
      <xdr:nvSpPr>
        <xdr:cNvPr id="447" name="円/楕円 446"/>
        <xdr:cNvSpPr/>
      </xdr:nvSpPr>
      <xdr:spPr>
        <a:xfrm>
          <a:off x="13843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132460</xdr:rowOff>
    </xdr:from>
    <xdr:ext cx="762000" cy="259045"/>
    <xdr:sp macro="" textlink="">
      <xdr:nvSpPr>
        <xdr:cNvPr id="448" name="テキスト ボックス 447"/>
        <xdr:cNvSpPr txBox="1"/>
      </xdr:nvSpPr>
      <xdr:spPr>
        <a:xfrm>
          <a:off x="13512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82731</xdr:rowOff>
    </xdr:from>
    <xdr:to>
      <xdr:col>19</xdr:col>
      <xdr:colOff>6350</xdr:colOff>
      <xdr:row>75</xdr:row>
      <xdr:rowOff>12881</xdr:rowOff>
    </xdr:to>
    <xdr:sp macro="" textlink="">
      <xdr:nvSpPr>
        <xdr:cNvPr id="449" name="円/楕円 448"/>
        <xdr:cNvSpPr/>
      </xdr:nvSpPr>
      <xdr:spPr>
        <a:xfrm>
          <a:off x="12954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23058</xdr:rowOff>
    </xdr:from>
    <xdr:ext cx="762000" cy="259045"/>
    <xdr:sp macro="" textlink="">
      <xdr:nvSpPr>
        <xdr:cNvPr id="450" name="テキスト ボックス 449"/>
        <xdr:cNvSpPr txBox="1"/>
      </xdr:nvSpPr>
      <xdr:spPr>
        <a:xfrm>
          <a:off x="12623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147593</xdr:rowOff>
    </xdr:from>
    <xdr:to>
      <xdr:col>4</xdr:col>
      <xdr:colOff>1117600</xdr:colOff>
      <xdr:row>15</xdr:row>
      <xdr:rowOff>169716</xdr:rowOff>
    </xdr:to>
    <xdr:cxnSp macro="">
      <xdr:nvCxnSpPr>
        <xdr:cNvPr id="46" name="直線コネクタ 45"/>
        <xdr:cNvCxnSpPr/>
      </xdr:nvCxnSpPr>
      <xdr:spPr bwMode="auto">
        <a:xfrm flipV="1">
          <a:off x="5003800" y="2766968"/>
          <a:ext cx="6477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169716</xdr:rowOff>
    </xdr:from>
    <xdr:to>
      <xdr:col>4</xdr:col>
      <xdr:colOff>469900</xdr:colOff>
      <xdr:row>16</xdr:row>
      <xdr:rowOff>31167</xdr:rowOff>
    </xdr:to>
    <xdr:cxnSp macro="">
      <xdr:nvCxnSpPr>
        <xdr:cNvPr id="49" name="直線コネクタ 48"/>
        <xdr:cNvCxnSpPr/>
      </xdr:nvCxnSpPr>
      <xdr:spPr bwMode="auto">
        <a:xfrm flipV="1">
          <a:off x="4305300" y="2789091"/>
          <a:ext cx="698500" cy="3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31167</xdr:rowOff>
    </xdr:from>
    <xdr:to>
      <xdr:col>3</xdr:col>
      <xdr:colOff>904875</xdr:colOff>
      <xdr:row>16</xdr:row>
      <xdr:rowOff>112920</xdr:rowOff>
    </xdr:to>
    <xdr:cxnSp macro="">
      <xdr:nvCxnSpPr>
        <xdr:cNvPr id="52" name="直線コネクタ 51"/>
        <xdr:cNvCxnSpPr/>
      </xdr:nvCxnSpPr>
      <xdr:spPr bwMode="auto">
        <a:xfrm flipV="1">
          <a:off x="3606800" y="2821992"/>
          <a:ext cx="698500" cy="8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112920</xdr:rowOff>
    </xdr:from>
    <xdr:to>
      <xdr:col>3</xdr:col>
      <xdr:colOff>206375</xdr:colOff>
      <xdr:row>16</xdr:row>
      <xdr:rowOff>145061</xdr:rowOff>
    </xdr:to>
    <xdr:cxnSp macro="">
      <xdr:nvCxnSpPr>
        <xdr:cNvPr id="55" name="直線コネクタ 54"/>
        <xdr:cNvCxnSpPr/>
      </xdr:nvCxnSpPr>
      <xdr:spPr bwMode="auto">
        <a:xfrm flipV="1">
          <a:off x="2908300" y="2903745"/>
          <a:ext cx="698500" cy="3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108304</xdr:rowOff>
    </xdr:from>
    <xdr:ext cx="762000" cy="259045"/>
    <xdr:sp macro="" textlink="">
      <xdr:nvSpPr>
        <xdr:cNvPr id="57" name="テキスト ボックス 56"/>
        <xdr:cNvSpPr txBox="1"/>
      </xdr:nvSpPr>
      <xdr:spPr>
        <a:xfrm>
          <a:off x="32258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123843</xdr:rowOff>
    </xdr:from>
    <xdr:ext cx="762000" cy="259045"/>
    <xdr:sp macro="" textlink="">
      <xdr:nvSpPr>
        <xdr:cNvPr id="59" name="テキスト ボックス 58"/>
        <xdr:cNvSpPr txBox="1"/>
      </xdr:nvSpPr>
      <xdr:spPr>
        <a:xfrm>
          <a:off x="2527300" y="32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96793</xdr:rowOff>
    </xdr:from>
    <xdr:to>
      <xdr:col>5</xdr:col>
      <xdr:colOff>34925</xdr:colOff>
      <xdr:row>16</xdr:row>
      <xdr:rowOff>26943</xdr:rowOff>
    </xdr:to>
    <xdr:sp macro="" textlink="">
      <xdr:nvSpPr>
        <xdr:cNvPr id="65" name="円/楕円 64"/>
        <xdr:cNvSpPr/>
      </xdr:nvSpPr>
      <xdr:spPr bwMode="auto">
        <a:xfrm>
          <a:off x="56007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113320</xdr:rowOff>
    </xdr:from>
    <xdr:ext cx="762000" cy="259045"/>
    <xdr:sp macro="" textlink="">
      <xdr:nvSpPr>
        <xdr:cNvPr id="66" name="人口1人当たり決算額の推移該当値テキスト130"/>
        <xdr:cNvSpPr txBox="1"/>
      </xdr:nvSpPr>
      <xdr:spPr>
        <a:xfrm>
          <a:off x="5740400" y="25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118916</xdr:rowOff>
    </xdr:from>
    <xdr:to>
      <xdr:col>4</xdr:col>
      <xdr:colOff>520700</xdr:colOff>
      <xdr:row>16</xdr:row>
      <xdr:rowOff>49066</xdr:rowOff>
    </xdr:to>
    <xdr:sp macro="" textlink="">
      <xdr:nvSpPr>
        <xdr:cNvPr id="67" name="円/楕円 66"/>
        <xdr:cNvSpPr/>
      </xdr:nvSpPr>
      <xdr:spPr bwMode="auto">
        <a:xfrm>
          <a:off x="49530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59243</xdr:rowOff>
    </xdr:from>
    <xdr:ext cx="736600" cy="259045"/>
    <xdr:sp macro="" textlink="">
      <xdr:nvSpPr>
        <xdr:cNvPr id="68" name="テキスト ボックス 67"/>
        <xdr:cNvSpPr txBox="1"/>
      </xdr:nvSpPr>
      <xdr:spPr>
        <a:xfrm>
          <a:off x="4622800" y="25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151817</xdr:rowOff>
    </xdr:from>
    <xdr:to>
      <xdr:col>3</xdr:col>
      <xdr:colOff>955675</xdr:colOff>
      <xdr:row>16</xdr:row>
      <xdr:rowOff>81967</xdr:rowOff>
    </xdr:to>
    <xdr:sp macro="" textlink="">
      <xdr:nvSpPr>
        <xdr:cNvPr id="69" name="円/楕円 68"/>
        <xdr:cNvSpPr/>
      </xdr:nvSpPr>
      <xdr:spPr bwMode="auto">
        <a:xfrm>
          <a:off x="4254500" y="277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92144</xdr:rowOff>
    </xdr:from>
    <xdr:ext cx="762000" cy="259045"/>
    <xdr:sp macro="" textlink="">
      <xdr:nvSpPr>
        <xdr:cNvPr id="70" name="テキスト ボックス 69"/>
        <xdr:cNvSpPr txBox="1"/>
      </xdr:nvSpPr>
      <xdr:spPr>
        <a:xfrm>
          <a:off x="3924300" y="25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62120</xdr:rowOff>
    </xdr:from>
    <xdr:to>
      <xdr:col>3</xdr:col>
      <xdr:colOff>257175</xdr:colOff>
      <xdr:row>16</xdr:row>
      <xdr:rowOff>163720</xdr:rowOff>
    </xdr:to>
    <xdr:sp macro="" textlink="">
      <xdr:nvSpPr>
        <xdr:cNvPr id="71" name="円/楕円 70"/>
        <xdr:cNvSpPr/>
      </xdr:nvSpPr>
      <xdr:spPr bwMode="auto">
        <a:xfrm>
          <a:off x="3556000" y="285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2447</xdr:rowOff>
    </xdr:from>
    <xdr:ext cx="762000" cy="259045"/>
    <xdr:sp macro="" textlink="">
      <xdr:nvSpPr>
        <xdr:cNvPr id="72" name="テキスト ボックス 71"/>
        <xdr:cNvSpPr txBox="1"/>
      </xdr:nvSpPr>
      <xdr:spPr>
        <a:xfrm>
          <a:off x="3225800" y="26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94261</xdr:rowOff>
    </xdr:from>
    <xdr:to>
      <xdr:col>2</xdr:col>
      <xdr:colOff>692150</xdr:colOff>
      <xdr:row>17</xdr:row>
      <xdr:rowOff>24411</xdr:rowOff>
    </xdr:to>
    <xdr:sp macro="" textlink="">
      <xdr:nvSpPr>
        <xdr:cNvPr id="73" name="円/楕円 72"/>
        <xdr:cNvSpPr/>
      </xdr:nvSpPr>
      <xdr:spPr bwMode="auto">
        <a:xfrm>
          <a:off x="2857500" y="288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34588</xdr:rowOff>
    </xdr:from>
    <xdr:ext cx="762000" cy="259045"/>
    <xdr:sp macro="" textlink="">
      <xdr:nvSpPr>
        <xdr:cNvPr id="74" name="テキスト ボックス 73"/>
        <xdr:cNvSpPr txBox="1"/>
      </xdr:nvSpPr>
      <xdr:spPr>
        <a:xfrm>
          <a:off x="2527300" y="265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242786</xdr:rowOff>
    </xdr:from>
    <xdr:to>
      <xdr:col>4</xdr:col>
      <xdr:colOff>1117600</xdr:colOff>
      <xdr:row>33</xdr:row>
      <xdr:rowOff>333032</xdr:rowOff>
    </xdr:to>
    <xdr:cxnSp macro="">
      <xdr:nvCxnSpPr>
        <xdr:cNvPr id="107" name="直線コネクタ 106"/>
        <xdr:cNvCxnSpPr/>
      </xdr:nvCxnSpPr>
      <xdr:spPr bwMode="auto">
        <a:xfrm>
          <a:off x="5003800" y="6167336"/>
          <a:ext cx="647700" cy="9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108953</xdr:rowOff>
    </xdr:from>
    <xdr:to>
      <xdr:col>4</xdr:col>
      <xdr:colOff>469900</xdr:colOff>
      <xdr:row>33</xdr:row>
      <xdr:rowOff>242786</xdr:rowOff>
    </xdr:to>
    <xdr:cxnSp macro="">
      <xdr:nvCxnSpPr>
        <xdr:cNvPr id="110" name="直線コネクタ 109"/>
        <xdr:cNvCxnSpPr/>
      </xdr:nvCxnSpPr>
      <xdr:spPr bwMode="auto">
        <a:xfrm>
          <a:off x="4305300" y="6033503"/>
          <a:ext cx="698500" cy="1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108953</xdr:rowOff>
    </xdr:from>
    <xdr:to>
      <xdr:col>3</xdr:col>
      <xdr:colOff>904875</xdr:colOff>
      <xdr:row>33</xdr:row>
      <xdr:rowOff>138227</xdr:rowOff>
    </xdr:to>
    <xdr:cxnSp macro="">
      <xdr:nvCxnSpPr>
        <xdr:cNvPr id="113" name="直線コネクタ 112"/>
        <xdr:cNvCxnSpPr/>
      </xdr:nvCxnSpPr>
      <xdr:spPr bwMode="auto">
        <a:xfrm flipV="1">
          <a:off x="3606800" y="6033503"/>
          <a:ext cx="698500" cy="2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136347</xdr:rowOff>
    </xdr:from>
    <xdr:to>
      <xdr:col>3</xdr:col>
      <xdr:colOff>206375</xdr:colOff>
      <xdr:row>33</xdr:row>
      <xdr:rowOff>138227</xdr:rowOff>
    </xdr:to>
    <xdr:cxnSp macro="">
      <xdr:nvCxnSpPr>
        <xdr:cNvPr id="116" name="直線コネクタ 115"/>
        <xdr:cNvCxnSpPr/>
      </xdr:nvCxnSpPr>
      <xdr:spPr bwMode="auto">
        <a:xfrm>
          <a:off x="2908300" y="6060897"/>
          <a:ext cx="698500" cy="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313656</xdr:rowOff>
    </xdr:from>
    <xdr:ext cx="762000" cy="259045"/>
    <xdr:sp macro="" textlink="">
      <xdr:nvSpPr>
        <xdr:cNvPr id="118" name="テキスト ボックス 117"/>
        <xdr:cNvSpPr txBox="1"/>
      </xdr:nvSpPr>
      <xdr:spPr>
        <a:xfrm>
          <a:off x="32258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277309</xdr:rowOff>
    </xdr:from>
    <xdr:ext cx="762000" cy="259045"/>
    <xdr:sp macro="" textlink="">
      <xdr:nvSpPr>
        <xdr:cNvPr id="120" name="テキスト ボックス 119"/>
        <xdr:cNvSpPr txBox="1"/>
      </xdr:nvSpPr>
      <xdr:spPr>
        <a:xfrm>
          <a:off x="2527300" y="65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282232</xdr:rowOff>
    </xdr:from>
    <xdr:to>
      <xdr:col>5</xdr:col>
      <xdr:colOff>34925</xdr:colOff>
      <xdr:row>34</xdr:row>
      <xdr:rowOff>40932</xdr:rowOff>
    </xdr:to>
    <xdr:sp macro="" textlink="">
      <xdr:nvSpPr>
        <xdr:cNvPr id="126" name="円/楕円 125"/>
        <xdr:cNvSpPr/>
      </xdr:nvSpPr>
      <xdr:spPr bwMode="auto">
        <a:xfrm>
          <a:off x="5600700" y="620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127309</xdr:rowOff>
    </xdr:from>
    <xdr:ext cx="762000" cy="259045"/>
    <xdr:sp macro="" textlink="">
      <xdr:nvSpPr>
        <xdr:cNvPr id="127" name="人口1人当たり決算額の推移該当値テキスト445"/>
        <xdr:cNvSpPr txBox="1"/>
      </xdr:nvSpPr>
      <xdr:spPr>
        <a:xfrm>
          <a:off x="5740400" y="605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191986</xdr:rowOff>
    </xdr:from>
    <xdr:to>
      <xdr:col>4</xdr:col>
      <xdr:colOff>520700</xdr:colOff>
      <xdr:row>33</xdr:row>
      <xdr:rowOff>293586</xdr:rowOff>
    </xdr:to>
    <xdr:sp macro="" textlink="">
      <xdr:nvSpPr>
        <xdr:cNvPr id="128" name="円/楕円 127"/>
        <xdr:cNvSpPr/>
      </xdr:nvSpPr>
      <xdr:spPr bwMode="auto">
        <a:xfrm>
          <a:off x="4953000" y="611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132313</xdr:rowOff>
    </xdr:from>
    <xdr:ext cx="736600" cy="259045"/>
    <xdr:sp macro="" textlink="">
      <xdr:nvSpPr>
        <xdr:cNvPr id="129" name="テキスト ボックス 128"/>
        <xdr:cNvSpPr txBox="1"/>
      </xdr:nvSpPr>
      <xdr:spPr>
        <a:xfrm>
          <a:off x="4622800" y="588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58153</xdr:rowOff>
    </xdr:from>
    <xdr:to>
      <xdr:col>3</xdr:col>
      <xdr:colOff>955675</xdr:colOff>
      <xdr:row>33</xdr:row>
      <xdr:rowOff>159753</xdr:rowOff>
    </xdr:to>
    <xdr:sp macro="" textlink="">
      <xdr:nvSpPr>
        <xdr:cNvPr id="130" name="円/楕円 129"/>
        <xdr:cNvSpPr/>
      </xdr:nvSpPr>
      <xdr:spPr bwMode="auto">
        <a:xfrm>
          <a:off x="4254500" y="598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341380</xdr:rowOff>
    </xdr:from>
    <xdr:ext cx="762000" cy="259045"/>
    <xdr:sp macro="" textlink="">
      <xdr:nvSpPr>
        <xdr:cNvPr id="131" name="テキスト ボックス 130"/>
        <xdr:cNvSpPr txBox="1"/>
      </xdr:nvSpPr>
      <xdr:spPr>
        <a:xfrm>
          <a:off x="3924300" y="575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87427</xdr:rowOff>
    </xdr:from>
    <xdr:to>
      <xdr:col>3</xdr:col>
      <xdr:colOff>257175</xdr:colOff>
      <xdr:row>33</xdr:row>
      <xdr:rowOff>189027</xdr:rowOff>
    </xdr:to>
    <xdr:sp macro="" textlink="">
      <xdr:nvSpPr>
        <xdr:cNvPr id="132" name="円/楕円 131"/>
        <xdr:cNvSpPr/>
      </xdr:nvSpPr>
      <xdr:spPr bwMode="auto">
        <a:xfrm>
          <a:off x="3556000" y="601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27754</xdr:rowOff>
    </xdr:from>
    <xdr:ext cx="762000" cy="259045"/>
    <xdr:sp macro="" textlink="">
      <xdr:nvSpPr>
        <xdr:cNvPr id="133" name="テキスト ボックス 132"/>
        <xdr:cNvSpPr txBox="1"/>
      </xdr:nvSpPr>
      <xdr:spPr>
        <a:xfrm>
          <a:off x="3225800" y="578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85547</xdr:rowOff>
    </xdr:from>
    <xdr:to>
      <xdr:col>2</xdr:col>
      <xdr:colOff>692150</xdr:colOff>
      <xdr:row>33</xdr:row>
      <xdr:rowOff>187147</xdr:rowOff>
    </xdr:to>
    <xdr:sp macro="" textlink="">
      <xdr:nvSpPr>
        <xdr:cNvPr id="134" name="円/楕円 133"/>
        <xdr:cNvSpPr/>
      </xdr:nvSpPr>
      <xdr:spPr bwMode="auto">
        <a:xfrm>
          <a:off x="2857500" y="601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25874</xdr:rowOff>
    </xdr:from>
    <xdr:ext cx="762000" cy="259045"/>
    <xdr:sp macro="" textlink="">
      <xdr:nvSpPr>
        <xdr:cNvPr id="135" name="テキスト ボックス 134"/>
        <xdr:cNvSpPr txBox="1"/>
      </xdr:nvSpPr>
      <xdr:spPr>
        <a:xfrm>
          <a:off x="2527300" y="577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前年度と比較すると、歳入は、約</a:t>
          </a:r>
          <a:r>
            <a:rPr lang="ja-JP" altLang="en-US" sz="1100">
              <a:solidFill>
                <a:schemeClr val="dk1"/>
              </a:solidFill>
              <a:effectLst/>
              <a:latin typeface="+mn-lt"/>
              <a:ea typeface="+mn-ea"/>
              <a:cs typeface="+mn-cs"/>
            </a:rPr>
            <a:t>９億２千７</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９．２</a:t>
          </a:r>
          <a:r>
            <a:rPr lang="ja-JP" altLang="ja-JP" sz="1100">
              <a:solidFill>
                <a:schemeClr val="dk1"/>
              </a:solidFill>
              <a:effectLst/>
              <a:latin typeface="+mn-lt"/>
              <a:ea typeface="+mn-ea"/>
              <a:cs typeface="+mn-cs"/>
            </a:rPr>
            <a:t>％）の増、歳出についても</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９．２</a:t>
          </a:r>
          <a:r>
            <a:rPr lang="ja-JP" altLang="ja-JP" sz="1100">
              <a:solidFill>
                <a:schemeClr val="dk1"/>
              </a:solidFill>
              <a:effectLst/>
              <a:latin typeface="+mn-lt"/>
              <a:ea typeface="+mn-ea"/>
              <a:cs typeface="+mn-cs"/>
            </a:rPr>
            <a:t>％）の増とな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、歳入歳出差引額は約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増と</a:t>
          </a:r>
          <a:r>
            <a:rPr lang="ja-JP" altLang="ja-JP" sz="1100">
              <a:solidFill>
                <a:schemeClr val="dk1"/>
              </a:solidFill>
              <a:effectLst/>
              <a:latin typeface="+mn-lt"/>
              <a:ea typeface="+mn-ea"/>
              <a:cs typeface="+mn-cs"/>
            </a:rPr>
            <a:t>なっている。</a:t>
          </a:r>
          <a:endParaRPr lang="ja-JP" altLang="ja-JP" sz="1400">
            <a:effectLst/>
          </a:endParaRPr>
        </a:p>
        <a:p>
          <a:r>
            <a:rPr lang="ja-JP" altLang="ja-JP" sz="1100">
              <a:solidFill>
                <a:schemeClr val="dk1"/>
              </a:solidFill>
              <a:effectLst/>
              <a:latin typeface="+mn-lt"/>
              <a:ea typeface="+mn-ea"/>
              <a:cs typeface="+mn-cs"/>
            </a:rPr>
            <a:t>　経常収支比率は８</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．１％から</a:t>
          </a:r>
          <a:r>
            <a:rPr lang="ja-JP" altLang="en-US" sz="1100">
              <a:solidFill>
                <a:schemeClr val="dk1"/>
              </a:solidFill>
              <a:effectLst/>
              <a:latin typeface="+mn-lt"/>
              <a:ea typeface="+mn-ea"/>
              <a:cs typeface="+mn-cs"/>
            </a:rPr>
            <a:t>８３．４</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し、その影響は、普通交付税が</a:t>
          </a:r>
          <a:r>
            <a:rPr lang="ja-JP" altLang="en-US" sz="1100">
              <a:solidFill>
                <a:schemeClr val="dk1"/>
              </a:solidFill>
              <a:effectLst/>
              <a:latin typeface="+mn-lt"/>
              <a:ea typeface="+mn-ea"/>
              <a:cs typeface="+mn-cs"/>
            </a:rPr>
            <a:t>減額し</a:t>
          </a:r>
          <a:r>
            <a:rPr lang="ja-JP" altLang="ja-JP" sz="1100">
              <a:solidFill>
                <a:schemeClr val="dk1"/>
              </a:solidFill>
              <a:effectLst/>
              <a:latin typeface="+mn-lt"/>
              <a:ea typeface="+mn-ea"/>
              <a:cs typeface="+mn-cs"/>
            </a:rPr>
            <a:t>たことが大きい。</a:t>
          </a:r>
          <a:endParaRPr lang="ja-JP" altLang="ja-JP" sz="1400">
            <a:effectLst/>
          </a:endParaRPr>
        </a:p>
        <a:p>
          <a:r>
            <a:rPr lang="ja-JP" altLang="ja-JP" sz="1100">
              <a:solidFill>
                <a:schemeClr val="dk1"/>
              </a:solidFill>
              <a:effectLst/>
              <a:latin typeface="+mn-lt"/>
              <a:ea typeface="+mn-ea"/>
              <a:cs typeface="+mn-cs"/>
            </a:rPr>
            <a:t>　実質収支は、前年度比で約</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０．５</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が、ここ数年は、財政運営が安定しているために老朽化した公共施設の更新を目的として、基金への積立を増額していることもこの影響の一因である。実質収支比率は概ね横ばいに推移しており、バランスのとれた財政運営を現在は行え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特別会計は、全１２会計とも黒字決算となっているが、一般会計からの繰入金（全特別会計で総額で１４億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千万円）によって収支の均衡が保たれているのが現状である。</a:t>
          </a:r>
          <a:endParaRPr lang="ja-JP" altLang="ja-JP" sz="1400">
            <a:effectLst/>
          </a:endParaRPr>
        </a:p>
        <a:p>
          <a:r>
            <a:rPr lang="ja-JP" altLang="ja-JP" sz="1100">
              <a:solidFill>
                <a:schemeClr val="dk1"/>
              </a:solidFill>
              <a:effectLst/>
              <a:latin typeface="+mn-lt"/>
              <a:ea typeface="+mn-ea"/>
              <a:cs typeface="+mn-cs"/>
            </a:rPr>
            <a:t>　今後も安定的な運営を目指すべく、事業の効率化や利用料金の適正化、地方公営企業法適用の検討等を進めていく必要がある。</a:t>
          </a:r>
          <a:endParaRPr lang="ja-JP" altLang="ja-JP" sz="1400">
            <a:effectLst/>
          </a:endParaRPr>
        </a:p>
        <a:p>
          <a:r>
            <a:rPr lang="ja-JP" altLang="ja-JP" sz="1100">
              <a:solidFill>
                <a:schemeClr val="dk1"/>
              </a:solidFill>
              <a:effectLst/>
              <a:latin typeface="+mn-lt"/>
              <a:ea typeface="+mn-ea"/>
              <a:cs typeface="+mn-cs"/>
            </a:rPr>
            <a:t>　企業会計である病院事業は、赤字決算となったが、医師不足による診療体制の縮小などの不可抗力による影響が大きい。介護保険施設事業については、介護サービス事業収支が赤字となっており、利用者増につながる医療・介護サービスの向上に努めるとともに、人件費の抑制や経費節減等の経営改善を進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実質公債費比率は、前年度比１．３ポイント減の１４．０となった。減少となった要因は、分子では地方債元利償還金の減（対前年で１億２千万円の減）となったことが最も大きい。</a:t>
          </a:r>
        </a:p>
        <a:p>
          <a:r>
            <a:rPr kumimoji="1" lang="ja-JP" altLang="en-US" sz="1100">
              <a:latin typeface="ＭＳ ゴシック" pitchFamily="49" charset="-128"/>
              <a:ea typeface="ＭＳ ゴシック" pitchFamily="49" charset="-128"/>
            </a:rPr>
            <a:t>　地方債の元利償還金は、平成２２年度をピークに減少に向かっており、これは、これまでに進めてきた公債費適正化計画による地方債の発行抑制の効果が平成２２年度より効果を発揮し始めたからである。</a:t>
          </a:r>
        </a:p>
        <a:p>
          <a:r>
            <a:rPr kumimoji="1" lang="ja-JP" altLang="en-US" sz="1100">
              <a:latin typeface="ＭＳ ゴシック" pitchFamily="49" charset="-128"/>
              <a:ea typeface="ＭＳ ゴシック" pitchFamily="49" charset="-128"/>
            </a:rPr>
            <a:t>　今後は、さらに計画的に進めてきた普通建設事業の抑制による公債費の適正化の効果が顕著に反映されることとなることから、普通会計の元利償還金の減少が実質公債費比率の減少に大きく影響するもの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実質公債費比率と同様に、一般会計に係る地方債の現在高が大きく減少しているのが主な要因となっている。この減少となる取り組みも実質公債費比率の構造で説明した内容と同様である。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lang="ja-JP" altLang="ja-JP" sz="1100">
              <a:solidFill>
                <a:schemeClr val="dk1"/>
              </a:solidFill>
              <a:effectLst/>
              <a:latin typeface="+mn-lt"/>
              <a:ea typeface="+mn-ea"/>
              <a:cs typeface="+mn-cs"/>
            </a:rPr>
            <a:t>　そのほか、現在の財政状況の安定化から、充当可能基金が増額できていることも改善が図れた要因としては大きい。</a:t>
          </a:r>
          <a:endParaRPr lang="ja-JP" altLang="ja-JP" sz="1400">
            <a:effectLst/>
          </a:endParaRPr>
        </a:p>
        <a:p>
          <a:r>
            <a:rPr lang="ja-JP" altLang="ja-JP" sz="1100">
              <a:solidFill>
                <a:schemeClr val="dk1"/>
              </a:solidFill>
              <a:effectLst/>
              <a:latin typeface="+mn-lt"/>
              <a:ea typeface="+mn-ea"/>
              <a:cs typeface="+mn-cs"/>
            </a:rPr>
            <a:t>　債務負担行為に基づく支出予定額も土地開発公社の用地買戻し（新道の駅事業の用地として有効活用）によって、平成２３年度以降は半減し、新たな大型の物件取得を目的とした債務負担は行わないことから、今後においても、将来負担比率は大きく減少するものと見込んで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10973372</v>
      </c>
      <c r="BO4" s="379"/>
      <c r="BP4" s="379"/>
      <c r="BQ4" s="379"/>
      <c r="BR4" s="379"/>
      <c r="BS4" s="379"/>
      <c r="BT4" s="379"/>
      <c r="BU4" s="380"/>
      <c r="BV4" s="378">
        <v>10045480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v>
      </c>
      <c r="CU4" s="554"/>
      <c r="CV4" s="554"/>
      <c r="CW4" s="554"/>
      <c r="CX4" s="554"/>
      <c r="CY4" s="554"/>
      <c r="CZ4" s="554"/>
      <c r="DA4" s="555"/>
      <c r="DB4" s="553">
        <v>7.5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10283920</v>
      </c>
      <c r="BO5" s="384"/>
      <c r="BP5" s="384"/>
      <c r="BQ5" s="384"/>
      <c r="BR5" s="384"/>
      <c r="BS5" s="384"/>
      <c r="BT5" s="384"/>
      <c r="BU5" s="385"/>
      <c r="BV5" s="383">
        <v>9415326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83.4</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689452</v>
      </c>
      <c r="BO6" s="384"/>
      <c r="BP6" s="384"/>
      <c r="BQ6" s="384"/>
      <c r="BR6" s="384"/>
      <c r="BS6" s="384"/>
      <c r="BT6" s="384"/>
      <c r="BU6" s="385"/>
      <c r="BV6" s="383">
        <v>630154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v>
      </c>
      <c r="CU6" s="528"/>
      <c r="CV6" s="528"/>
      <c r="CW6" s="528"/>
      <c r="CX6" s="528"/>
      <c r="CY6" s="528"/>
      <c r="CZ6" s="528"/>
      <c r="DA6" s="529"/>
      <c r="DB6" s="527">
        <v>86.6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133170</v>
      </c>
      <c r="BO7" s="384"/>
      <c r="BP7" s="384"/>
      <c r="BQ7" s="384"/>
      <c r="BR7" s="384"/>
      <c r="BS7" s="384"/>
      <c r="BT7" s="384"/>
      <c r="BU7" s="385"/>
      <c r="BV7" s="383">
        <v>97667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6967876</v>
      </c>
      <c r="CU7" s="384"/>
      <c r="CV7" s="384"/>
      <c r="CW7" s="384"/>
      <c r="CX7" s="384"/>
      <c r="CY7" s="384"/>
      <c r="CZ7" s="384"/>
      <c r="DA7" s="385"/>
      <c r="DB7" s="383">
        <v>7062087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556282</v>
      </c>
      <c r="BO8" s="384"/>
      <c r="BP8" s="384"/>
      <c r="BQ8" s="384"/>
      <c r="BR8" s="384"/>
      <c r="BS8" s="384"/>
      <c r="BT8" s="384"/>
      <c r="BU8" s="385"/>
      <c r="BV8" s="383">
        <v>532487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0.18</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9644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23795</v>
      </c>
      <c r="BO9" s="384"/>
      <c r="BP9" s="384"/>
      <c r="BQ9" s="384"/>
      <c r="BR9" s="384"/>
      <c r="BS9" s="384"/>
      <c r="BT9" s="384"/>
      <c r="BU9" s="385"/>
      <c r="BV9" s="383">
        <v>-39168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10946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335885</v>
      </c>
      <c r="BO10" s="384"/>
      <c r="BP10" s="384"/>
      <c r="BQ10" s="384"/>
      <c r="BR10" s="384"/>
      <c r="BS10" s="384"/>
      <c r="BT10" s="384"/>
      <c r="BU10" s="385"/>
      <c r="BV10" s="383">
        <v>367851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9572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2452</v>
      </c>
      <c r="BO12" s="384"/>
      <c r="BP12" s="384"/>
      <c r="BQ12" s="384"/>
      <c r="BR12" s="384"/>
      <c r="BS12" s="384"/>
      <c r="BT12" s="384"/>
      <c r="BU12" s="385"/>
      <c r="BV12" s="383">
        <v>58654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9531</v>
      </c>
      <c r="S13" s="483"/>
      <c r="T13" s="483"/>
      <c r="U13" s="483"/>
      <c r="V13" s="484"/>
      <c r="W13" s="470" t="s">
        <v>124</v>
      </c>
      <c r="X13" s="396"/>
      <c r="Y13" s="396"/>
      <c r="Z13" s="396"/>
      <c r="AA13" s="396"/>
      <c r="AB13" s="397"/>
      <c r="AC13" s="359">
        <v>1081</v>
      </c>
      <c r="AD13" s="360"/>
      <c r="AE13" s="360"/>
      <c r="AF13" s="360"/>
      <c r="AG13" s="361"/>
      <c r="AH13" s="359">
        <v>1381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357228</v>
      </c>
      <c r="BO13" s="384"/>
      <c r="BP13" s="384"/>
      <c r="BQ13" s="384"/>
      <c r="BR13" s="384"/>
      <c r="BS13" s="384"/>
      <c r="BT13" s="384"/>
      <c r="BU13" s="385"/>
      <c r="BV13" s="383">
        <v>270029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15.3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9748</v>
      </c>
      <c r="S14" s="483"/>
      <c r="T14" s="483"/>
      <c r="U14" s="483"/>
      <c r="V14" s="484"/>
      <c r="W14" s="485"/>
      <c r="X14" s="399"/>
      <c r="Y14" s="399"/>
      <c r="Z14" s="399"/>
      <c r="AA14" s="399"/>
      <c r="AB14" s="400"/>
      <c r="AC14" s="475">
        <v>27.1</v>
      </c>
      <c r="AD14" s="476"/>
      <c r="AE14" s="476"/>
      <c r="AF14" s="476"/>
      <c r="AG14" s="477"/>
      <c r="AH14" s="475">
        <v>28.1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45.3</v>
      </c>
      <c r="CU14" s="454"/>
      <c r="CV14" s="454"/>
      <c r="CW14" s="454"/>
      <c r="CX14" s="454"/>
      <c r="CY14" s="454"/>
      <c r="CZ14" s="454"/>
      <c r="DA14" s="455"/>
      <c r="DB14" s="486">
        <v>61.1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9707</v>
      </c>
      <c r="S15" s="483"/>
      <c r="T15" s="483"/>
      <c r="U15" s="483"/>
      <c r="V15" s="484"/>
      <c r="W15" s="470" t="s">
        <v>131</v>
      </c>
      <c r="X15" s="396"/>
      <c r="Y15" s="396"/>
      <c r="Z15" s="396"/>
      <c r="AA15" s="396"/>
      <c r="AB15" s="397"/>
      <c r="AC15" s="359">
        <v>617</v>
      </c>
      <c r="AD15" s="360"/>
      <c r="AE15" s="360"/>
      <c r="AF15" s="360"/>
      <c r="AG15" s="361"/>
      <c r="AH15" s="359">
        <v>1003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868630</v>
      </c>
      <c r="BO15" s="379"/>
      <c r="BP15" s="379"/>
      <c r="BQ15" s="379"/>
      <c r="BR15" s="379"/>
      <c r="BS15" s="379"/>
      <c r="BT15" s="379"/>
      <c r="BU15" s="380"/>
      <c r="BV15" s="378">
        <v>886948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15.4</v>
      </c>
      <c r="AD16" s="476"/>
      <c r="AE16" s="476"/>
      <c r="AF16" s="476"/>
      <c r="AG16" s="477"/>
      <c r="AH16" s="475">
        <v>20.399999999999999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5017073</v>
      </c>
      <c r="BO16" s="384"/>
      <c r="BP16" s="384"/>
      <c r="BQ16" s="384"/>
      <c r="BR16" s="384"/>
      <c r="BS16" s="384"/>
      <c r="BT16" s="384"/>
      <c r="BU16" s="385"/>
      <c r="BV16" s="383">
        <v>5054825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2296</v>
      </c>
      <c r="AD17" s="360"/>
      <c r="AE17" s="360"/>
      <c r="AF17" s="360"/>
      <c r="AG17" s="361"/>
      <c r="AH17" s="359">
        <v>2511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1110720</v>
      </c>
      <c r="BO17" s="384"/>
      <c r="BP17" s="384"/>
      <c r="BQ17" s="384"/>
      <c r="BR17" s="384"/>
      <c r="BS17" s="384"/>
      <c r="BT17" s="384"/>
      <c r="BU17" s="385"/>
      <c r="BV17" s="383">
        <v>1134845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583.66</v>
      </c>
      <c r="M18" s="446"/>
      <c r="N18" s="446"/>
      <c r="O18" s="446"/>
      <c r="P18" s="446"/>
      <c r="Q18" s="446"/>
      <c r="R18" s="447"/>
      <c r="S18" s="447"/>
      <c r="T18" s="447"/>
      <c r="U18" s="447"/>
      <c r="V18" s="448"/>
      <c r="W18" s="462"/>
      <c r="X18" s="463"/>
      <c r="Y18" s="463"/>
      <c r="Z18" s="463"/>
      <c r="AA18" s="463"/>
      <c r="AB18" s="471"/>
      <c r="AC18" s="347">
        <v>57.5</v>
      </c>
      <c r="AD18" s="348"/>
      <c r="AE18" s="348"/>
      <c r="AF18" s="348"/>
      <c r="AG18" s="449"/>
      <c r="AH18" s="347">
        <v>51.2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5839671</v>
      </c>
      <c r="BO18" s="384"/>
      <c r="BP18" s="384"/>
      <c r="BQ18" s="384"/>
      <c r="BR18" s="384"/>
      <c r="BS18" s="384"/>
      <c r="BT18" s="384"/>
      <c r="BU18" s="385"/>
      <c r="BV18" s="383">
        <v>5838756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8059784</v>
      </c>
      <c r="BO19" s="384"/>
      <c r="BP19" s="384"/>
      <c r="BQ19" s="384"/>
      <c r="BR19" s="384"/>
      <c r="BS19" s="384"/>
      <c r="BT19" s="384"/>
      <c r="BU19" s="385"/>
      <c r="BV19" s="383">
        <v>8037115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4468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9916985</v>
      </c>
      <c r="BO23" s="384"/>
      <c r="BP23" s="384"/>
      <c r="BQ23" s="384"/>
      <c r="BR23" s="384"/>
      <c r="BS23" s="384"/>
      <c r="BT23" s="384"/>
      <c r="BU23" s="385"/>
      <c r="BV23" s="383">
        <v>9896777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7700</v>
      </c>
      <c r="R24" s="360"/>
      <c r="S24" s="360"/>
      <c r="T24" s="360"/>
      <c r="U24" s="360"/>
      <c r="V24" s="361"/>
      <c r="W24" s="425"/>
      <c r="X24" s="416"/>
      <c r="Y24" s="417"/>
      <c r="Z24" s="356" t="s">
        <v>154</v>
      </c>
      <c r="AA24" s="357"/>
      <c r="AB24" s="357"/>
      <c r="AC24" s="357"/>
      <c r="AD24" s="357"/>
      <c r="AE24" s="357"/>
      <c r="AF24" s="357"/>
      <c r="AG24" s="358"/>
      <c r="AH24" s="359">
        <v>246</v>
      </c>
      <c r="AI24" s="360"/>
      <c r="AJ24" s="360"/>
      <c r="AK24" s="360"/>
      <c r="AL24" s="361"/>
      <c r="AM24" s="359">
        <v>735048</v>
      </c>
      <c r="AN24" s="360"/>
      <c r="AO24" s="360"/>
      <c r="AP24" s="360"/>
      <c r="AQ24" s="360"/>
      <c r="AR24" s="361"/>
      <c r="AS24" s="359">
        <v>2988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8685875</v>
      </c>
      <c r="BO24" s="384"/>
      <c r="BP24" s="384"/>
      <c r="BQ24" s="384"/>
      <c r="BR24" s="384"/>
      <c r="BS24" s="384"/>
      <c r="BT24" s="384"/>
      <c r="BU24" s="385"/>
      <c r="BV24" s="383">
        <v>8473195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6160</v>
      </c>
      <c r="R25" s="360"/>
      <c r="S25" s="360"/>
      <c r="T25" s="360"/>
      <c r="U25" s="360"/>
      <c r="V25" s="361"/>
      <c r="W25" s="425"/>
      <c r="X25" s="416"/>
      <c r="Y25" s="417"/>
      <c r="Z25" s="356" t="s">
        <v>157</v>
      </c>
      <c r="AA25" s="357"/>
      <c r="AB25" s="357"/>
      <c r="AC25" s="357"/>
      <c r="AD25" s="357"/>
      <c r="AE25" s="357"/>
      <c r="AF25" s="357"/>
      <c r="AG25" s="358"/>
      <c r="AH25" s="359">
        <v>43</v>
      </c>
      <c r="AI25" s="360"/>
      <c r="AJ25" s="360"/>
      <c r="AK25" s="360"/>
      <c r="AL25" s="361"/>
      <c r="AM25" s="359">
        <v>117132</v>
      </c>
      <c r="AN25" s="360"/>
      <c r="AO25" s="360"/>
      <c r="AP25" s="360"/>
      <c r="AQ25" s="360"/>
      <c r="AR25" s="361"/>
      <c r="AS25" s="359">
        <v>2724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194704</v>
      </c>
      <c r="BO25" s="379"/>
      <c r="BP25" s="379"/>
      <c r="BQ25" s="379"/>
      <c r="BR25" s="379"/>
      <c r="BS25" s="379"/>
      <c r="BT25" s="379"/>
      <c r="BU25" s="380"/>
      <c r="BV25" s="378">
        <v>218899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5540</v>
      </c>
      <c r="R26" s="360"/>
      <c r="S26" s="360"/>
      <c r="T26" s="360"/>
      <c r="U26" s="360"/>
      <c r="V26" s="361"/>
      <c r="W26" s="425"/>
      <c r="X26" s="416"/>
      <c r="Y26" s="417"/>
      <c r="Z26" s="356" t="s">
        <v>160</v>
      </c>
      <c r="AA26" s="436"/>
      <c r="AB26" s="436"/>
      <c r="AC26" s="436"/>
      <c r="AD26" s="436"/>
      <c r="AE26" s="436"/>
      <c r="AF26" s="436"/>
      <c r="AG26" s="437"/>
      <c r="AH26" s="359">
        <v>14</v>
      </c>
      <c r="AI26" s="360"/>
      <c r="AJ26" s="360"/>
      <c r="AK26" s="360"/>
      <c r="AL26" s="361"/>
      <c r="AM26" s="359">
        <v>35938</v>
      </c>
      <c r="AN26" s="360"/>
      <c r="AO26" s="360"/>
      <c r="AP26" s="360"/>
      <c r="AQ26" s="360"/>
      <c r="AR26" s="361"/>
      <c r="AS26" s="359">
        <v>2567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2650</v>
      </c>
      <c r="R27" s="360"/>
      <c r="S27" s="360"/>
      <c r="T27" s="360"/>
      <c r="U27" s="360"/>
      <c r="V27" s="361"/>
      <c r="W27" s="425"/>
      <c r="X27" s="416"/>
      <c r="Y27" s="417"/>
      <c r="Z27" s="356" t="s">
        <v>163</v>
      </c>
      <c r="AA27" s="357"/>
      <c r="AB27" s="357"/>
      <c r="AC27" s="357"/>
      <c r="AD27" s="357"/>
      <c r="AE27" s="357"/>
      <c r="AF27" s="357"/>
      <c r="AG27" s="358"/>
      <c r="AH27" s="359">
        <v>18</v>
      </c>
      <c r="AI27" s="360"/>
      <c r="AJ27" s="360"/>
      <c r="AK27" s="360"/>
      <c r="AL27" s="361"/>
      <c r="AM27" s="359">
        <v>48888</v>
      </c>
      <c r="AN27" s="360"/>
      <c r="AO27" s="360"/>
      <c r="AP27" s="360"/>
      <c r="AQ27" s="360"/>
      <c r="AR27" s="361"/>
      <c r="AS27" s="359">
        <v>2716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13736</v>
      </c>
      <c r="BO27" s="387"/>
      <c r="BP27" s="387"/>
      <c r="BQ27" s="387"/>
      <c r="BR27" s="387"/>
      <c r="BS27" s="387"/>
      <c r="BT27" s="387"/>
      <c r="BU27" s="388"/>
      <c r="BV27" s="386">
        <v>13729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1990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3095946</v>
      </c>
      <c r="BO28" s="379"/>
      <c r="BP28" s="379"/>
      <c r="BQ28" s="379"/>
      <c r="BR28" s="379"/>
      <c r="BS28" s="379"/>
      <c r="BT28" s="379"/>
      <c r="BU28" s="380"/>
      <c r="BV28" s="378">
        <v>2492513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1850</v>
      </c>
      <c r="R29" s="360"/>
      <c r="S29" s="360"/>
      <c r="T29" s="360"/>
      <c r="U29" s="360"/>
      <c r="V29" s="361"/>
      <c r="W29" s="425"/>
      <c r="X29" s="416"/>
      <c r="Y29" s="417"/>
      <c r="Z29" s="356" t="s">
        <v>170</v>
      </c>
      <c r="AA29" s="357"/>
      <c r="AB29" s="357"/>
      <c r="AC29" s="357"/>
      <c r="AD29" s="357"/>
      <c r="AE29" s="357"/>
      <c r="AF29" s="357"/>
      <c r="AG29" s="358"/>
      <c r="AH29" s="359">
        <v>264</v>
      </c>
      <c r="AI29" s="360"/>
      <c r="AJ29" s="360"/>
      <c r="AK29" s="360"/>
      <c r="AL29" s="361"/>
      <c r="AM29" s="359">
        <v>783936</v>
      </c>
      <c r="AN29" s="360"/>
      <c r="AO29" s="360"/>
      <c r="AP29" s="360"/>
      <c r="AQ29" s="360"/>
      <c r="AR29" s="361"/>
      <c r="AS29" s="359">
        <v>2969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194840</v>
      </c>
      <c r="BO29" s="384"/>
      <c r="BP29" s="384"/>
      <c r="BQ29" s="384"/>
      <c r="BR29" s="384"/>
      <c r="BS29" s="384"/>
      <c r="BT29" s="384"/>
      <c r="BU29" s="385"/>
      <c r="BV29" s="383">
        <v>205745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2291534</v>
      </c>
      <c r="BO30" s="387"/>
      <c r="BP30" s="387"/>
      <c r="BQ30" s="387"/>
      <c r="BR30" s="387"/>
      <c r="BS30" s="387"/>
      <c r="BT30" s="387"/>
      <c r="BU30" s="388"/>
      <c r="BV30" s="386">
        <v>2015063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訪問看護事業特別会計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愛媛県市町総合事務組合　退職手当事業分</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社団法人　久万高原農業公社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凶荒予備事業特別会計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老人保健施設事業会計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愛媛県市町総合事務組合　消防補償事業分</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久万高原町土地開発公社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国民健康保険診療所事業特別会計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愛媛県市町総合事務組合　交通災害事業分</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株式会社　いぶき</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IF('各会計、関係団体の財政状況及び健全化判断比率'!B38="","",'各会計、関係団体の財政状況及び健全化判断比率'!B38)</f>
        <v>浄化槽事業特別会計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愛媛県市町総合事務組合　自治会館事業分</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財団法人　柳谷産業開発公社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後期高齢者医療保険事業特別会計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IF('各会計、関係団体の財政状況及び健全化判断比率'!B39="","",'各会計、関係団体の財政状況及び健全化判断比率'!B39)</f>
        <v>観光事業特別会計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愛媛県市町総合事務組合　議員公務災害事業分</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株式会社　みかわ</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IF('各会計、関係団体の財政状況及び健全化判断比率'!B40="","",'各会計、関係団体の財政状況及び健全化判断比率'!B40)</f>
        <v>分譲宅地造成事業特別会計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愛媛県市町総合事務組合　共通経費分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松山広域福祉施設事務組合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松山広域福祉施設事務組合　公営企業会計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愛媛地方税滞納整理機構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愛媛県後期高齢者医療広域連合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AM11" sqref="AM11:AT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9" t="s">
        <v>24</v>
      </c>
      <c r="C41" s="1180"/>
      <c r="D41" s="81"/>
      <c r="E41" s="1181" t="s">
        <v>25</v>
      </c>
      <c r="F41" s="1181"/>
      <c r="G41" s="1181"/>
      <c r="H41" s="1182"/>
      <c r="I41" s="82">
        <v>12224</v>
      </c>
      <c r="J41" s="83">
        <v>11303</v>
      </c>
      <c r="K41" s="83">
        <v>10477</v>
      </c>
      <c r="L41" s="83">
        <v>9912</v>
      </c>
      <c r="M41" s="84">
        <v>9917</v>
      </c>
    </row>
    <row r="42" spans="2:13" ht="27.75" customHeight="1">
      <c r="B42" s="1169"/>
      <c r="C42" s="1170"/>
      <c r="D42" s="85"/>
      <c r="E42" s="1173" t="s">
        <v>26</v>
      </c>
      <c r="F42" s="1173"/>
      <c r="G42" s="1173"/>
      <c r="H42" s="1174"/>
      <c r="I42" s="86">
        <v>567</v>
      </c>
      <c r="J42" s="87">
        <v>484</v>
      </c>
      <c r="K42" s="87">
        <v>222</v>
      </c>
      <c r="L42" s="87">
        <v>201</v>
      </c>
      <c r="M42" s="88">
        <v>183</v>
      </c>
    </row>
    <row r="43" spans="2:13" ht="27.75" customHeight="1">
      <c r="B43" s="1169"/>
      <c r="C43" s="1170"/>
      <c r="D43" s="85"/>
      <c r="E43" s="1173" t="s">
        <v>27</v>
      </c>
      <c r="F43" s="1173"/>
      <c r="G43" s="1173"/>
      <c r="H43" s="1174"/>
      <c r="I43" s="86">
        <v>8549</v>
      </c>
      <c r="J43" s="87">
        <v>8198</v>
      </c>
      <c r="K43" s="87">
        <v>7885</v>
      </c>
      <c r="L43" s="87">
        <v>7475</v>
      </c>
      <c r="M43" s="88">
        <v>7139</v>
      </c>
    </row>
    <row r="44" spans="2:13" ht="27.75" customHeight="1">
      <c r="B44" s="1169"/>
      <c r="C44" s="1170"/>
      <c r="D44" s="85"/>
      <c r="E44" s="1173" t="s">
        <v>28</v>
      </c>
      <c r="F44" s="1173"/>
      <c r="G44" s="1173"/>
      <c r="H44" s="1174"/>
      <c r="I44" s="86" t="s">
        <v>484</v>
      </c>
      <c r="J44" s="87" t="s">
        <v>484</v>
      </c>
      <c r="K44" s="87" t="s">
        <v>484</v>
      </c>
      <c r="L44" s="87" t="s">
        <v>484</v>
      </c>
      <c r="M44" s="88" t="s">
        <v>484</v>
      </c>
    </row>
    <row r="45" spans="2:13" ht="27.75" customHeight="1">
      <c r="B45" s="1169"/>
      <c r="C45" s="1170"/>
      <c r="D45" s="85"/>
      <c r="E45" s="1173" t="s">
        <v>29</v>
      </c>
      <c r="F45" s="1173"/>
      <c r="G45" s="1173"/>
      <c r="H45" s="1174"/>
      <c r="I45" s="86">
        <v>1837</v>
      </c>
      <c r="J45" s="87">
        <v>1791</v>
      </c>
      <c r="K45" s="87">
        <v>1726</v>
      </c>
      <c r="L45" s="87">
        <v>1683</v>
      </c>
      <c r="M45" s="88">
        <v>1573</v>
      </c>
    </row>
    <row r="46" spans="2:13" ht="27.75" customHeight="1">
      <c r="B46" s="1169"/>
      <c r="C46" s="1170"/>
      <c r="D46" s="85"/>
      <c r="E46" s="1173" t="s">
        <v>30</v>
      </c>
      <c r="F46" s="1173"/>
      <c r="G46" s="1173"/>
      <c r="H46" s="1174"/>
      <c r="I46" s="86" t="s">
        <v>484</v>
      </c>
      <c r="J46" s="87" t="s">
        <v>484</v>
      </c>
      <c r="K46" s="87" t="s">
        <v>484</v>
      </c>
      <c r="L46" s="87" t="s">
        <v>484</v>
      </c>
      <c r="M46" s="88" t="s">
        <v>484</v>
      </c>
    </row>
    <row r="47" spans="2:13" ht="27.75" customHeight="1">
      <c r="B47" s="1169"/>
      <c r="C47" s="1170"/>
      <c r="D47" s="85"/>
      <c r="E47" s="1173" t="s">
        <v>31</v>
      </c>
      <c r="F47" s="1173"/>
      <c r="G47" s="1173"/>
      <c r="H47" s="1174"/>
      <c r="I47" s="86" t="s">
        <v>484</v>
      </c>
      <c r="J47" s="87" t="s">
        <v>484</v>
      </c>
      <c r="K47" s="87" t="s">
        <v>484</v>
      </c>
      <c r="L47" s="87" t="s">
        <v>484</v>
      </c>
      <c r="M47" s="88" t="s">
        <v>484</v>
      </c>
    </row>
    <row r="48" spans="2:13" ht="27.75" customHeight="1">
      <c r="B48" s="1171"/>
      <c r="C48" s="1172"/>
      <c r="D48" s="85"/>
      <c r="E48" s="1173" t="s">
        <v>32</v>
      </c>
      <c r="F48" s="1173"/>
      <c r="G48" s="1173"/>
      <c r="H48" s="1174"/>
      <c r="I48" s="86" t="s">
        <v>484</v>
      </c>
      <c r="J48" s="87" t="s">
        <v>484</v>
      </c>
      <c r="K48" s="87" t="s">
        <v>484</v>
      </c>
      <c r="L48" s="87" t="s">
        <v>484</v>
      </c>
      <c r="M48" s="88" t="s">
        <v>484</v>
      </c>
    </row>
    <row r="49" spans="2:13" ht="27.75" customHeight="1">
      <c r="B49" s="1167" t="s">
        <v>33</v>
      </c>
      <c r="C49" s="1168"/>
      <c r="D49" s="89"/>
      <c r="E49" s="1173" t="s">
        <v>34</v>
      </c>
      <c r="F49" s="1173"/>
      <c r="G49" s="1173"/>
      <c r="H49" s="1174"/>
      <c r="I49" s="86">
        <v>2069</v>
      </c>
      <c r="J49" s="87">
        <v>2751</v>
      </c>
      <c r="K49" s="87">
        <v>3108</v>
      </c>
      <c r="L49" s="87">
        <v>4145</v>
      </c>
      <c r="M49" s="88">
        <v>5032</v>
      </c>
    </row>
    <row r="50" spans="2:13" ht="27.75" customHeight="1">
      <c r="B50" s="1169"/>
      <c r="C50" s="1170"/>
      <c r="D50" s="85"/>
      <c r="E50" s="1173" t="s">
        <v>35</v>
      </c>
      <c r="F50" s="1173"/>
      <c r="G50" s="1173"/>
      <c r="H50" s="1174"/>
      <c r="I50" s="86">
        <v>1062</v>
      </c>
      <c r="J50" s="87">
        <v>935</v>
      </c>
      <c r="K50" s="87">
        <v>572</v>
      </c>
      <c r="L50" s="87">
        <v>462</v>
      </c>
      <c r="M50" s="88">
        <v>392</v>
      </c>
    </row>
    <row r="51" spans="2:13" ht="27.75" customHeight="1">
      <c r="B51" s="1171"/>
      <c r="C51" s="1172"/>
      <c r="D51" s="85"/>
      <c r="E51" s="1173" t="s">
        <v>36</v>
      </c>
      <c r="F51" s="1173"/>
      <c r="G51" s="1173"/>
      <c r="H51" s="1174"/>
      <c r="I51" s="86">
        <v>12798</v>
      </c>
      <c r="J51" s="87">
        <v>12211</v>
      </c>
      <c r="K51" s="87">
        <v>11680</v>
      </c>
      <c r="L51" s="87">
        <v>11148</v>
      </c>
      <c r="M51" s="88">
        <v>10804</v>
      </c>
    </row>
    <row r="52" spans="2:13" ht="27.75" customHeight="1" thickBot="1">
      <c r="B52" s="1175" t="s">
        <v>37</v>
      </c>
      <c r="C52" s="1176"/>
      <c r="D52" s="90"/>
      <c r="E52" s="1177" t="s">
        <v>38</v>
      </c>
      <c r="F52" s="1177"/>
      <c r="G52" s="1177"/>
      <c r="H52" s="1178"/>
      <c r="I52" s="91">
        <v>7249</v>
      </c>
      <c r="J52" s="92">
        <v>5879</v>
      </c>
      <c r="K52" s="92">
        <v>4950</v>
      </c>
      <c r="L52" s="92">
        <v>3516</v>
      </c>
      <c r="M52" s="93">
        <v>2583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185081</v>
      </c>
      <c r="E3" s="116"/>
      <c r="F3" s="117">
        <v>127151</v>
      </c>
      <c r="G3" s="118"/>
      <c r="H3" s="119"/>
    </row>
    <row r="4" spans="1:8">
      <c r="A4" s="120"/>
      <c r="B4" s="121"/>
      <c r="C4" s="122"/>
      <c r="D4" s="123">
        <v>109952</v>
      </c>
      <c r="E4" s="124"/>
      <c r="F4" s="125">
        <v>72559</v>
      </c>
      <c r="G4" s="126"/>
      <c r="H4" s="127"/>
    </row>
    <row r="5" spans="1:8">
      <c r="A5" s="108" t="s">
        <v>517</v>
      </c>
      <c r="B5" s="113"/>
      <c r="C5" s="114"/>
      <c r="D5" s="115">
        <v>187495</v>
      </c>
      <c r="E5" s="116"/>
      <c r="F5" s="117">
        <v>147869</v>
      </c>
      <c r="G5" s="118"/>
      <c r="H5" s="119"/>
    </row>
    <row r="6" spans="1:8">
      <c r="A6" s="120"/>
      <c r="B6" s="121"/>
      <c r="C6" s="122"/>
      <c r="D6" s="123">
        <v>90331</v>
      </c>
      <c r="E6" s="124"/>
      <c r="F6" s="125">
        <v>63271</v>
      </c>
      <c r="G6" s="126"/>
      <c r="H6" s="127"/>
    </row>
    <row r="7" spans="1:8">
      <c r="A7" s="108" t="s">
        <v>518</v>
      </c>
      <c r="B7" s="113"/>
      <c r="C7" s="114"/>
      <c r="D7" s="115">
        <v>127415</v>
      </c>
      <c r="E7" s="116"/>
      <c r="F7" s="117">
        <v>146140</v>
      </c>
      <c r="G7" s="118"/>
      <c r="H7" s="119"/>
    </row>
    <row r="8" spans="1:8">
      <c r="A8" s="120"/>
      <c r="B8" s="121"/>
      <c r="C8" s="122"/>
      <c r="D8" s="123">
        <v>74914</v>
      </c>
      <c r="E8" s="124"/>
      <c r="F8" s="125">
        <v>75451</v>
      </c>
      <c r="G8" s="126"/>
      <c r="H8" s="127"/>
    </row>
    <row r="9" spans="1:8">
      <c r="A9" s="108" t="s">
        <v>519</v>
      </c>
      <c r="B9" s="113"/>
      <c r="C9" s="114"/>
      <c r="D9" s="115">
        <v>97876</v>
      </c>
      <c r="E9" s="116"/>
      <c r="F9" s="117">
        <v>146641</v>
      </c>
      <c r="G9" s="118"/>
      <c r="H9" s="119"/>
    </row>
    <row r="10" spans="1:8">
      <c r="A10" s="120"/>
      <c r="B10" s="121"/>
      <c r="C10" s="122"/>
      <c r="D10" s="123">
        <v>48299</v>
      </c>
      <c r="E10" s="124"/>
      <c r="F10" s="125">
        <v>68142</v>
      </c>
      <c r="G10" s="126"/>
      <c r="H10" s="127"/>
    </row>
    <row r="11" spans="1:8">
      <c r="A11" s="108" t="s">
        <v>520</v>
      </c>
      <c r="B11" s="113"/>
      <c r="C11" s="114"/>
      <c r="D11" s="115">
        <v>211616</v>
      </c>
      <c r="E11" s="116"/>
      <c r="F11" s="117">
        <v>174587</v>
      </c>
      <c r="G11" s="118"/>
      <c r="H11" s="119"/>
    </row>
    <row r="12" spans="1:8">
      <c r="A12" s="120"/>
      <c r="B12" s="121"/>
      <c r="C12" s="128"/>
      <c r="D12" s="123">
        <v>65555</v>
      </c>
      <c r="E12" s="124"/>
      <c r="F12" s="125">
        <v>79695</v>
      </c>
      <c r="G12" s="126"/>
      <c r="H12" s="127"/>
    </row>
    <row r="13" spans="1:8">
      <c r="A13" s="108"/>
      <c r="B13" s="113"/>
      <c r="C13" s="129"/>
      <c r="D13" s="130">
        <v>161897</v>
      </c>
      <c r="E13" s="131"/>
      <c r="F13" s="132">
        <v>148478</v>
      </c>
      <c r="G13" s="133"/>
      <c r="H13" s="119"/>
    </row>
    <row r="14" spans="1:8">
      <c r="A14" s="120"/>
      <c r="B14" s="121"/>
      <c r="C14" s="122"/>
      <c r="D14" s="123">
        <v>77810</v>
      </c>
      <c r="E14" s="124"/>
      <c r="F14" s="125">
        <v>71824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6.27</v>
      </c>
      <c r="C19" s="134">
        <f>ROUND(VALUE(SUBSTITUTE(実質収支比率等に係る経年分析!G$48,"▲","-")),2)</f>
        <v>7.92</v>
      </c>
      <c r="D19" s="134">
        <f>ROUND(VALUE(SUBSTITUTE(実質収支比率等に係る経年分析!H$48,"▲","-")),2)</f>
        <v>8.5299999999999994</v>
      </c>
      <c r="E19" s="134">
        <f>ROUND(VALUE(SUBSTITUTE(実質収支比率等に係る経年分析!I$48,"▲","-")),2)</f>
        <v>7.54</v>
      </c>
      <c r="F19" s="134">
        <f>ROUND(VALUE(SUBSTITUTE(実質収支比率等に係る経年分析!J$48,"▲","-")),2)</f>
        <v>7.98</v>
      </c>
    </row>
    <row r="20" spans="1:11">
      <c r="A20" s="134" t="s">
        <v>43</v>
      </c>
      <c r="B20" s="134">
        <f>ROUND(VALUE(SUBSTITUTE(実質収支比率等に係る経年分析!F$47,"▲","-")),2)</f>
        <v>18.02</v>
      </c>
      <c r="C20" s="134">
        <f>ROUND(VALUE(SUBSTITUTE(実質収支比率等に係る経年分析!G$47,"▲","-")),2)</f>
        <v>22.23</v>
      </c>
      <c r="D20" s="134">
        <f>ROUND(VALUE(SUBSTITUTE(実質収支比率等に係る経年分析!H$47,"▲","-")),2)</f>
        <v>28.09</v>
      </c>
      <c r="E20" s="134">
        <f>ROUND(VALUE(SUBSTITUTE(実質収支比率等に係る経年分析!I$47,"▲","-")),2)</f>
        <v>35.29</v>
      </c>
      <c r="F20" s="134">
        <f>ROUND(VALUE(SUBSTITUTE(実質収支比率等に係る経年分析!J$47,"▲","-")),2)</f>
        <v>44.43</v>
      </c>
    </row>
    <row r="21" spans="1:11">
      <c r="A21" s="134" t="s">
        <v>44</v>
      </c>
      <c r="B21" s="134">
        <f>IF(ISNUMBER(VALUE(SUBSTITUTE(実質収支比率等に係る経年分析!F$49,"▲","-"))),ROUND(VALUE(SUBSTITUTE(実質収支比率等に係る経年分析!F$49,"▲","-")),2),NA())</f>
        <v>-1.81</v>
      </c>
      <c r="C21" s="134">
        <f>IF(ISNUMBER(VALUE(SUBSTITUTE(実質収支比率等に係る経年分析!G$49,"▲","-"))),ROUND(VALUE(SUBSTITUTE(実質収支比率等に係る経年分析!G$49,"▲","-")),2),NA())</f>
        <v>4.92</v>
      </c>
      <c r="D21" s="134">
        <f>IF(ISNUMBER(VALUE(SUBSTITUTE(実質収支比率等に係る経年分析!H$49,"▲","-"))),ROUND(VALUE(SUBSTITUTE(実質収支比率等に係る経年分析!H$49,"▲","-")),2),NA())</f>
        <v>0.23</v>
      </c>
      <c r="E21" s="134">
        <f>IF(ISNUMBER(VALUE(SUBSTITUTE(実質収支比率等に係る経年分析!I$49,"▲","-"))),ROUND(VALUE(SUBSTITUTE(実質収支比率等に係る経年分析!I$49,"▲","-")),2),NA())</f>
        <v>3.82</v>
      </c>
      <c r="F21" s="134">
        <f>IF(ISNUMBER(VALUE(SUBSTITUTE(実質収支比率等に係る経年分析!J$49,"▲","-"))),ROUND(VALUE(SUBSTITUTE(実質収支比率等に係る経年分析!J$49,"▲","-")),2),NA())</f>
        <v>5.13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訪問看護事業特別会計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2.21</v>
      </c>
    </row>
    <row r="34" spans="1:16">
      <c r="A34" s="135" t="str">
        <f>IF(連結実質赤字比率に係る赤字・黒字の構成分析!C$36="",NA(),連結実質赤字比率に係る赤字・黒字の構成分析!C$36)</f>
        <v>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4.2699999999999996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1543</v>
      </c>
      <c r="E42" s="136"/>
      <c r="F42" s="136"/>
      <c r="G42" s="136">
        <f>'実質公債費比率（分子）の構造'!L$52</f>
        <v>1579</v>
      </c>
      <c r="H42" s="136"/>
      <c r="I42" s="136"/>
      <c r="J42" s="136">
        <f>'実質公債費比率（分子）の構造'!M$52</f>
        <v>1443</v>
      </c>
      <c r="K42" s="136"/>
      <c r="L42" s="136"/>
      <c r="M42" s="136">
        <f>'実質公債費比率（分子）の構造'!N$52</f>
        <v>1364</v>
      </c>
      <c r="N42" s="136"/>
      <c r="O42" s="136"/>
      <c r="P42" s="136">
        <f>'実質公債費比率（分子）の構造'!O$52</f>
        <v>1332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v>
      </c>
      <c r="C44" s="136"/>
      <c r="D44" s="136"/>
      <c r="E44" s="136">
        <f>'実質公債費比率（分子）の構造'!L$50</f>
        <v>31</v>
      </c>
      <c r="F44" s="136"/>
      <c r="G44" s="136"/>
      <c r="H44" s="136">
        <f>'実質公債費比率（分子）の構造'!M$50</f>
        <v>29</v>
      </c>
      <c r="I44" s="136"/>
      <c r="J44" s="136"/>
      <c r="K44" s="136">
        <f>'実質公債費比率（分子）の構造'!N$50</f>
        <v>21</v>
      </c>
      <c r="L44" s="136"/>
      <c r="M44" s="136"/>
      <c r="N44" s="136">
        <f>'実質公債費比率（分子）の構造'!O$50</f>
        <v>18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580</v>
      </c>
      <c r="C46" s="136"/>
      <c r="D46" s="136"/>
      <c r="E46" s="136">
        <f>'実質公債費比率（分子）の構造'!L$48</f>
        <v>591</v>
      </c>
      <c r="F46" s="136"/>
      <c r="G46" s="136"/>
      <c r="H46" s="136">
        <f>'実質公債費比率（分子）の構造'!M$48</f>
        <v>642</v>
      </c>
      <c r="I46" s="136"/>
      <c r="J46" s="136"/>
      <c r="K46" s="136">
        <f>'実質公債費比率（分子）の構造'!N$48</f>
        <v>653</v>
      </c>
      <c r="L46" s="136"/>
      <c r="M46" s="136"/>
      <c r="N46" s="136">
        <f>'実質公債費比率（分子）の構造'!O$48</f>
        <v>663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1840</v>
      </c>
      <c r="C49" s="136"/>
      <c r="D49" s="136"/>
      <c r="E49" s="136">
        <f>'実質公債費比率（分子）の構造'!L$45</f>
        <v>1842</v>
      </c>
      <c r="F49" s="136"/>
      <c r="G49" s="136"/>
      <c r="H49" s="136">
        <f>'実質公債費比率（分子）の構造'!M$45</f>
        <v>1661</v>
      </c>
      <c r="I49" s="136"/>
      <c r="J49" s="136"/>
      <c r="K49" s="136">
        <f>'実質公債費比率（分子）の構造'!N$45</f>
        <v>1463</v>
      </c>
      <c r="L49" s="136"/>
      <c r="M49" s="136"/>
      <c r="N49" s="136">
        <f>'実質公債費比率（分子）の構造'!O$45</f>
        <v>1343</v>
      </c>
      <c r="O49" s="136"/>
      <c r="P49" s="136"/>
    </row>
    <row r="50" spans="1:16">
      <c r="A50" s="136" t="s">
        <v>59</v>
      </c>
      <c r="B50" s="136" t="e">
        <f>NA()</f>
        <v>#N/A</v>
      </c>
      <c r="C50" s="136">
        <f>IF(ISNUMBER('実質公債費比率（分子）の構造'!K$53),'実質公債費比率（分子）の構造'!K$53,NA())</f>
        <v>909</v>
      </c>
      <c r="D50" s="136" t="e">
        <f>NA()</f>
        <v>#N/A</v>
      </c>
      <c r="E50" s="136" t="e">
        <f>NA()</f>
        <v>#N/A</v>
      </c>
      <c r="F50" s="136">
        <f>IF(ISNUMBER('実質公債費比率（分子）の構造'!L$53),'実質公債費比率（分子）の構造'!L$53,NA())</f>
        <v>885</v>
      </c>
      <c r="G50" s="136" t="e">
        <f>NA()</f>
        <v>#N/A</v>
      </c>
      <c r="H50" s="136" t="e">
        <f>NA()</f>
        <v>#N/A</v>
      </c>
      <c r="I50" s="136">
        <f>IF(ISNUMBER('実質公債費比率（分子）の構造'!M$53),'実質公債費比率（分子）の構造'!M$53,NA())</f>
        <v>889</v>
      </c>
      <c r="J50" s="136" t="e">
        <f>NA()</f>
        <v>#N/A</v>
      </c>
      <c r="K50" s="136" t="e">
        <f>NA()</f>
        <v>#N/A</v>
      </c>
      <c r="L50" s="136">
        <f>IF(ISNUMBER('実質公債費比率（分子）の構造'!N$53),'実質公債費比率（分子）の構造'!N$53,NA())</f>
        <v>773</v>
      </c>
      <c r="M50" s="136" t="e">
        <f>NA()</f>
        <v>#N/A</v>
      </c>
      <c r="N50" s="136" t="e">
        <f>NA()</f>
        <v>#N/A</v>
      </c>
      <c r="O50" s="136">
        <f>IF(ISNUMBER('実質公債費比率（分子）の構造'!O$53),'実質公債費比率（分子）の構造'!O$53,NA())</f>
        <v>692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12798</v>
      </c>
      <c r="E56" s="135"/>
      <c r="F56" s="135"/>
      <c r="G56" s="135">
        <f>'将来負担比率（分子）の構造'!J$51</f>
        <v>12211</v>
      </c>
      <c r="H56" s="135"/>
      <c r="I56" s="135"/>
      <c r="J56" s="135">
        <f>'将来負担比率（分子）の構造'!K$51</f>
        <v>11680</v>
      </c>
      <c r="K56" s="135"/>
      <c r="L56" s="135"/>
      <c r="M56" s="135">
        <f>'将来負担比率（分子）の構造'!L$51</f>
        <v>11148</v>
      </c>
      <c r="N56" s="135"/>
      <c r="O56" s="135"/>
      <c r="P56" s="135">
        <f>'将来負担比率（分子）の構造'!M$51</f>
        <v>10804</v>
      </c>
    </row>
    <row r="57" spans="1:16">
      <c r="A57" s="135" t="s">
        <v>35</v>
      </c>
      <c r="B57" s="135"/>
      <c r="C57" s="135"/>
      <c r="D57" s="135">
        <f>'将来負担比率（分子）の構造'!I$50</f>
        <v>1062</v>
      </c>
      <c r="E57" s="135"/>
      <c r="F57" s="135"/>
      <c r="G57" s="135">
        <f>'将来負担比率（分子）の構造'!J$50</f>
        <v>935</v>
      </c>
      <c r="H57" s="135"/>
      <c r="I57" s="135"/>
      <c r="J57" s="135">
        <f>'将来負担比率（分子）の構造'!K$50</f>
        <v>572</v>
      </c>
      <c r="K57" s="135"/>
      <c r="L57" s="135"/>
      <c r="M57" s="135">
        <f>'将来負担比率（分子）の構造'!L$50</f>
        <v>462</v>
      </c>
      <c r="N57" s="135"/>
      <c r="O57" s="135"/>
      <c r="P57" s="135">
        <f>'将来負担比率（分子）の構造'!M$50</f>
        <v>392</v>
      </c>
    </row>
    <row r="58" spans="1:16">
      <c r="A58" s="135" t="s">
        <v>34</v>
      </c>
      <c r="B58" s="135"/>
      <c r="C58" s="135"/>
      <c r="D58" s="135">
        <f>'将来負担比率（分子）の構造'!I$49</f>
        <v>2069</v>
      </c>
      <c r="E58" s="135"/>
      <c r="F58" s="135"/>
      <c r="G58" s="135">
        <f>'将来負担比率（分子）の構造'!J$49</f>
        <v>2751</v>
      </c>
      <c r="H58" s="135"/>
      <c r="I58" s="135"/>
      <c r="J58" s="135">
        <f>'将来負担比率（分子）の構造'!K$49</f>
        <v>3108</v>
      </c>
      <c r="K58" s="135"/>
      <c r="L58" s="135"/>
      <c r="M58" s="135">
        <f>'将来負担比率（分子）の構造'!L$49</f>
        <v>4145</v>
      </c>
      <c r="N58" s="135"/>
      <c r="O58" s="135"/>
      <c r="P58" s="135">
        <f>'将来負担比率（分子）の構造'!M$49</f>
        <v>5032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1837</v>
      </c>
      <c r="C62" s="135"/>
      <c r="D62" s="135"/>
      <c r="E62" s="135">
        <f>'将来負担比率（分子）の構造'!J$45</f>
        <v>1791</v>
      </c>
      <c r="F62" s="135"/>
      <c r="G62" s="135"/>
      <c r="H62" s="135">
        <f>'将来負担比率（分子）の構造'!K$45</f>
        <v>1726</v>
      </c>
      <c r="I62" s="135"/>
      <c r="J62" s="135"/>
      <c r="K62" s="135">
        <f>'将来負担比率（分子）の構造'!L$45</f>
        <v>1683</v>
      </c>
      <c r="L62" s="135"/>
      <c r="M62" s="135"/>
      <c r="N62" s="135">
        <f>'将来負担比率（分子）の構造'!M$45</f>
        <v>1573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8549</v>
      </c>
      <c r="C64" s="135"/>
      <c r="D64" s="135"/>
      <c r="E64" s="135">
        <f>'将来負担比率（分子）の構造'!J$43</f>
        <v>8198</v>
      </c>
      <c r="F64" s="135"/>
      <c r="G64" s="135"/>
      <c r="H64" s="135">
        <f>'将来負担比率（分子）の構造'!K$43</f>
        <v>7885</v>
      </c>
      <c r="I64" s="135"/>
      <c r="J64" s="135"/>
      <c r="K64" s="135">
        <f>'将来負担比率（分子）の構造'!L$43</f>
        <v>7475</v>
      </c>
      <c r="L64" s="135"/>
      <c r="M64" s="135"/>
      <c r="N64" s="135">
        <f>'将来負担比率（分子）の構造'!M$43</f>
        <v>7139</v>
      </c>
      <c r="O64" s="135"/>
      <c r="P64" s="135"/>
    </row>
    <row r="65" spans="1:16">
      <c r="A65" s="135" t="s">
        <v>26</v>
      </c>
      <c r="B65" s="135">
        <f>'将来負担比率（分子）の構造'!I$42</f>
        <v>567</v>
      </c>
      <c r="C65" s="135"/>
      <c r="D65" s="135"/>
      <c r="E65" s="135">
        <f>'将来負担比率（分子）の構造'!J$42</f>
        <v>484</v>
      </c>
      <c r="F65" s="135"/>
      <c r="G65" s="135"/>
      <c r="H65" s="135">
        <f>'将来負担比率（分子）の構造'!K$42</f>
        <v>222</v>
      </c>
      <c r="I65" s="135"/>
      <c r="J65" s="135"/>
      <c r="K65" s="135">
        <f>'将来負担比率（分子）の構造'!L$42</f>
        <v>201</v>
      </c>
      <c r="L65" s="135"/>
      <c r="M65" s="135"/>
      <c r="N65" s="135">
        <f>'将来負担比率（分子）の構造'!M$42</f>
        <v>183</v>
      </c>
      <c r="O65" s="135"/>
      <c r="P65" s="135"/>
    </row>
    <row r="66" spans="1:16">
      <c r="A66" s="135" t="s">
        <v>25</v>
      </c>
      <c r="B66" s="135">
        <f>'将来負担比率（分子）の構造'!I$41</f>
        <v>12224</v>
      </c>
      <c r="C66" s="135"/>
      <c r="D66" s="135"/>
      <c r="E66" s="135">
        <f>'将来負担比率（分子）の構造'!J$41</f>
        <v>11303</v>
      </c>
      <c r="F66" s="135"/>
      <c r="G66" s="135"/>
      <c r="H66" s="135">
        <f>'将来負担比率（分子）の構造'!K$41</f>
        <v>10477</v>
      </c>
      <c r="I66" s="135"/>
      <c r="J66" s="135"/>
      <c r="K66" s="135">
        <f>'将来負担比率（分子）の構造'!L$41</f>
        <v>9912</v>
      </c>
      <c r="L66" s="135"/>
      <c r="M66" s="135"/>
      <c r="N66" s="135">
        <f>'将来負担比率（分子）の構造'!M$41</f>
        <v>9917</v>
      </c>
      <c r="O66" s="135"/>
      <c r="P66" s="135"/>
    </row>
    <row r="67" spans="1:16">
      <c r="A67" s="135" t="s">
        <v>63</v>
      </c>
      <c r="B67" s="135" t="e">
        <f>NA()</f>
        <v>#N/A</v>
      </c>
      <c r="C67" s="135">
        <f>IF(ISNUMBER('将来負担比率（分子）の構造'!I$52), IF('将来負担比率（分子）の構造'!I$52 &lt; 0, 0, '将来負担比率（分子）の構造'!I$52), NA())</f>
        <v>7249</v>
      </c>
      <c r="D67" s="135" t="e">
        <f>NA()</f>
        <v>#N/A</v>
      </c>
      <c r="E67" s="135" t="e">
        <f>NA()</f>
        <v>#N/A</v>
      </c>
      <c r="F67" s="135">
        <f>IF(ISNUMBER('将来負担比率（分子）の構造'!J$52), IF('将来負担比率（分子）の構造'!J$52 &lt; 0, 0, '将来負担比率（分子）の構造'!J$52), NA())</f>
        <v>5879</v>
      </c>
      <c r="G67" s="135" t="e">
        <f>NA()</f>
        <v>#N/A</v>
      </c>
      <c r="H67" s="135" t="e">
        <f>NA()</f>
        <v>#N/A</v>
      </c>
      <c r="I67" s="135">
        <f>IF(ISNUMBER('将来負担比率（分子）の構造'!K$52), IF('将来負担比率（分子）の構造'!K$52 &lt; 0, 0, '将来負担比率（分子）の構造'!K$52), NA())</f>
        <v>4950</v>
      </c>
      <c r="J67" s="135" t="e">
        <f>NA()</f>
        <v>#N/A</v>
      </c>
      <c r="K67" s="135" t="e">
        <f>NA()</f>
        <v>#N/A</v>
      </c>
      <c r="L67" s="135">
        <f>IF(ISNUMBER('将来負担比率（分子）の構造'!L$52), IF('将来負担比率（分子）の構造'!L$52 &lt; 0, 0, '将来負担比率（分子）の構造'!L$52), NA())</f>
        <v>3516</v>
      </c>
      <c r="M67" s="135" t="e">
        <f>NA()</f>
        <v>#N/A</v>
      </c>
      <c r="N67" s="135" t="e">
        <f>NA()</f>
        <v>#N/A</v>
      </c>
      <c r="O67" s="135">
        <f>IF(ISNUMBER('将来負担比率（分子）の構造'!M$52), IF('将来負担比率（分子）の構造'!M$52 &lt; 0, 0, '将来負担比率（分子）の構造'!M$52), NA())</f>
        <v>2583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AM11" sqref="AM11:AT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891792</v>
      </c>
      <c r="S5" s="637"/>
      <c r="T5" s="637"/>
      <c r="U5" s="637"/>
      <c r="V5" s="637"/>
      <c r="W5" s="637"/>
      <c r="X5" s="637"/>
      <c r="Y5" s="684"/>
      <c r="Z5" s="697">
        <v>8.1</v>
      </c>
      <c r="AA5" s="697"/>
      <c r="AB5" s="697"/>
      <c r="AC5" s="697"/>
      <c r="AD5" s="698">
        <v>891792</v>
      </c>
      <c r="AE5" s="698"/>
      <c r="AF5" s="698"/>
      <c r="AG5" s="698"/>
      <c r="AH5" s="698"/>
      <c r="AI5" s="698"/>
      <c r="AJ5" s="698"/>
      <c r="AK5" s="698"/>
      <c r="AL5" s="685">
        <v>13.4</v>
      </c>
      <c r="AM5" s="654"/>
      <c r="AN5" s="654"/>
      <c r="AO5" s="686"/>
      <c r="AP5" s="673" t="s">
        <v>208</v>
      </c>
      <c r="AQ5" s="674"/>
      <c r="AR5" s="674"/>
      <c r="AS5" s="674"/>
      <c r="AT5" s="674"/>
      <c r="AU5" s="674"/>
      <c r="AV5" s="674"/>
      <c r="AW5" s="674"/>
      <c r="AX5" s="674"/>
      <c r="AY5" s="674"/>
      <c r="AZ5" s="674"/>
      <c r="BA5" s="674"/>
      <c r="BB5" s="674"/>
      <c r="BC5" s="674"/>
      <c r="BD5" s="674"/>
      <c r="BE5" s="674"/>
      <c r="BF5" s="675"/>
      <c r="BG5" s="586">
        <v>890699</v>
      </c>
      <c r="BH5" s="587"/>
      <c r="BI5" s="587"/>
      <c r="BJ5" s="587"/>
      <c r="BK5" s="587"/>
      <c r="BL5" s="587"/>
      <c r="BM5" s="587"/>
      <c r="BN5" s="588"/>
      <c r="BO5" s="639">
        <v>99.9</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77952</v>
      </c>
      <c r="S6" s="587"/>
      <c r="T6" s="587"/>
      <c r="U6" s="587"/>
      <c r="V6" s="587"/>
      <c r="W6" s="587"/>
      <c r="X6" s="587"/>
      <c r="Y6" s="588"/>
      <c r="Z6" s="639">
        <v>0.7</v>
      </c>
      <c r="AA6" s="639"/>
      <c r="AB6" s="639"/>
      <c r="AC6" s="639"/>
      <c r="AD6" s="640">
        <v>77952</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890699</v>
      </c>
      <c r="BH6" s="587"/>
      <c r="BI6" s="587"/>
      <c r="BJ6" s="587"/>
      <c r="BK6" s="587"/>
      <c r="BL6" s="587"/>
      <c r="BM6" s="587"/>
      <c r="BN6" s="588"/>
      <c r="BO6" s="639">
        <v>99.9</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77951</v>
      </c>
      <c r="CS6" s="587"/>
      <c r="CT6" s="587"/>
      <c r="CU6" s="587"/>
      <c r="CV6" s="587"/>
      <c r="CW6" s="587"/>
      <c r="CX6" s="587"/>
      <c r="CY6" s="588"/>
      <c r="CZ6" s="639">
        <v>0.8</v>
      </c>
      <c r="DA6" s="639"/>
      <c r="DB6" s="639"/>
      <c r="DC6" s="639"/>
      <c r="DD6" s="592" t="s">
        <v>209</v>
      </c>
      <c r="DE6" s="587"/>
      <c r="DF6" s="587"/>
      <c r="DG6" s="587"/>
      <c r="DH6" s="587"/>
      <c r="DI6" s="587"/>
      <c r="DJ6" s="587"/>
      <c r="DK6" s="587"/>
      <c r="DL6" s="587"/>
      <c r="DM6" s="587"/>
      <c r="DN6" s="587"/>
      <c r="DO6" s="587"/>
      <c r="DP6" s="588"/>
      <c r="DQ6" s="592">
        <v>77951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2295</v>
      </c>
      <c r="S7" s="587"/>
      <c r="T7" s="587"/>
      <c r="U7" s="587"/>
      <c r="V7" s="587"/>
      <c r="W7" s="587"/>
      <c r="X7" s="587"/>
      <c r="Y7" s="588"/>
      <c r="Z7" s="639">
        <v>0</v>
      </c>
      <c r="AA7" s="639"/>
      <c r="AB7" s="639"/>
      <c r="AC7" s="639"/>
      <c r="AD7" s="640">
        <v>2295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259017</v>
      </c>
      <c r="BH7" s="587"/>
      <c r="BI7" s="587"/>
      <c r="BJ7" s="587"/>
      <c r="BK7" s="587"/>
      <c r="BL7" s="587"/>
      <c r="BM7" s="587"/>
      <c r="BN7" s="588"/>
      <c r="BO7" s="639">
        <v>29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1598580</v>
      </c>
      <c r="CS7" s="587"/>
      <c r="CT7" s="587"/>
      <c r="CU7" s="587"/>
      <c r="CV7" s="587"/>
      <c r="CW7" s="587"/>
      <c r="CX7" s="587"/>
      <c r="CY7" s="588"/>
      <c r="CZ7" s="639">
        <v>15.5</v>
      </c>
      <c r="DA7" s="639"/>
      <c r="DB7" s="639"/>
      <c r="DC7" s="639"/>
      <c r="DD7" s="592">
        <v>113654</v>
      </c>
      <c r="DE7" s="587"/>
      <c r="DF7" s="587"/>
      <c r="DG7" s="587"/>
      <c r="DH7" s="587"/>
      <c r="DI7" s="587"/>
      <c r="DJ7" s="587"/>
      <c r="DK7" s="587"/>
      <c r="DL7" s="587"/>
      <c r="DM7" s="587"/>
      <c r="DN7" s="587"/>
      <c r="DO7" s="587"/>
      <c r="DP7" s="588"/>
      <c r="DQ7" s="592">
        <v>1410445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2519</v>
      </c>
      <c r="S8" s="587"/>
      <c r="T8" s="587"/>
      <c r="U8" s="587"/>
      <c r="V8" s="587"/>
      <c r="W8" s="587"/>
      <c r="X8" s="587"/>
      <c r="Y8" s="588"/>
      <c r="Z8" s="639">
        <v>0</v>
      </c>
      <c r="AA8" s="639"/>
      <c r="AB8" s="639"/>
      <c r="AC8" s="639"/>
      <c r="AD8" s="640">
        <v>2519</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9723</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1688834</v>
      </c>
      <c r="CS8" s="587"/>
      <c r="CT8" s="587"/>
      <c r="CU8" s="587"/>
      <c r="CV8" s="587"/>
      <c r="CW8" s="587"/>
      <c r="CX8" s="587"/>
      <c r="CY8" s="588"/>
      <c r="CZ8" s="639">
        <v>16.399999999999999</v>
      </c>
      <c r="DA8" s="639"/>
      <c r="DB8" s="639"/>
      <c r="DC8" s="639"/>
      <c r="DD8" s="592">
        <v>3800</v>
      </c>
      <c r="DE8" s="587"/>
      <c r="DF8" s="587"/>
      <c r="DG8" s="587"/>
      <c r="DH8" s="587"/>
      <c r="DI8" s="587"/>
      <c r="DJ8" s="587"/>
      <c r="DK8" s="587"/>
      <c r="DL8" s="587"/>
      <c r="DM8" s="587"/>
      <c r="DN8" s="587"/>
      <c r="DO8" s="587"/>
      <c r="DP8" s="588"/>
      <c r="DQ8" s="592">
        <v>1163881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3998</v>
      </c>
      <c r="S9" s="587"/>
      <c r="T9" s="587"/>
      <c r="U9" s="587"/>
      <c r="V9" s="587"/>
      <c r="W9" s="587"/>
      <c r="X9" s="587"/>
      <c r="Y9" s="588"/>
      <c r="Z9" s="639">
        <v>0</v>
      </c>
      <c r="AA9" s="639"/>
      <c r="AB9" s="639"/>
      <c r="AC9" s="639"/>
      <c r="AD9" s="640">
        <v>3998</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219786</v>
      </c>
      <c r="BH9" s="587"/>
      <c r="BI9" s="587"/>
      <c r="BJ9" s="587"/>
      <c r="BK9" s="587"/>
      <c r="BL9" s="587"/>
      <c r="BM9" s="587"/>
      <c r="BN9" s="588"/>
      <c r="BO9" s="639">
        <v>24.6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1127127</v>
      </c>
      <c r="CS9" s="587"/>
      <c r="CT9" s="587"/>
      <c r="CU9" s="587"/>
      <c r="CV9" s="587"/>
      <c r="CW9" s="587"/>
      <c r="CX9" s="587"/>
      <c r="CY9" s="588"/>
      <c r="CZ9" s="639">
        <v>11</v>
      </c>
      <c r="DA9" s="639"/>
      <c r="DB9" s="639"/>
      <c r="DC9" s="639"/>
      <c r="DD9" s="592">
        <v>41778</v>
      </c>
      <c r="DE9" s="587"/>
      <c r="DF9" s="587"/>
      <c r="DG9" s="587"/>
      <c r="DH9" s="587"/>
      <c r="DI9" s="587"/>
      <c r="DJ9" s="587"/>
      <c r="DK9" s="587"/>
      <c r="DL9" s="587"/>
      <c r="DM9" s="587"/>
      <c r="DN9" s="587"/>
      <c r="DO9" s="587"/>
      <c r="DP9" s="588"/>
      <c r="DQ9" s="592">
        <v>1016765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80538</v>
      </c>
      <c r="S10" s="587"/>
      <c r="T10" s="587"/>
      <c r="U10" s="587"/>
      <c r="V10" s="587"/>
      <c r="W10" s="587"/>
      <c r="X10" s="587"/>
      <c r="Y10" s="588"/>
      <c r="Z10" s="639">
        <v>0.7</v>
      </c>
      <c r="AA10" s="639"/>
      <c r="AB10" s="639"/>
      <c r="AC10" s="639"/>
      <c r="AD10" s="640">
        <v>80538</v>
      </c>
      <c r="AE10" s="640"/>
      <c r="AF10" s="640"/>
      <c r="AG10" s="640"/>
      <c r="AH10" s="640"/>
      <c r="AI10" s="640"/>
      <c r="AJ10" s="640"/>
      <c r="AK10" s="640"/>
      <c r="AL10" s="609">
        <v>1.2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21188</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23701</v>
      </c>
      <c r="S11" s="587"/>
      <c r="T11" s="587"/>
      <c r="U11" s="587"/>
      <c r="V11" s="587"/>
      <c r="W11" s="587"/>
      <c r="X11" s="587"/>
      <c r="Y11" s="588"/>
      <c r="Z11" s="639">
        <v>0.2</v>
      </c>
      <c r="AA11" s="639"/>
      <c r="AB11" s="639"/>
      <c r="AC11" s="639"/>
      <c r="AD11" s="640">
        <v>23701</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8320</v>
      </c>
      <c r="BH11" s="587"/>
      <c r="BI11" s="587"/>
      <c r="BJ11" s="587"/>
      <c r="BK11" s="587"/>
      <c r="BL11" s="587"/>
      <c r="BM11" s="587"/>
      <c r="BN11" s="588"/>
      <c r="BO11" s="639">
        <v>0.9</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1533223</v>
      </c>
      <c r="CS11" s="587"/>
      <c r="CT11" s="587"/>
      <c r="CU11" s="587"/>
      <c r="CV11" s="587"/>
      <c r="CW11" s="587"/>
      <c r="CX11" s="587"/>
      <c r="CY11" s="588"/>
      <c r="CZ11" s="639">
        <v>14.9</v>
      </c>
      <c r="DA11" s="639"/>
      <c r="DB11" s="639"/>
      <c r="DC11" s="639"/>
      <c r="DD11" s="592">
        <v>776462</v>
      </c>
      <c r="DE11" s="587"/>
      <c r="DF11" s="587"/>
      <c r="DG11" s="587"/>
      <c r="DH11" s="587"/>
      <c r="DI11" s="587"/>
      <c r="DJ11" s="587"/>
      <c r="DK11" s="587"/>
      <c r="DL11" s="587"/>
      <c r="DM11" s="587"/>
      <c r="DN11" s="587"/>
      <c r="DO11" s="587"/>
      <c r="DP11" s="588"/>
      <c r="DQ11" s="592">
        <v>591354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554893</v>
      </c>
      <c r="BH12" s="587"/>
      <c r="BI12" s="587"/>
      <c r="BJ12" s="587"/>
      <c r="BK12" s="587"/>
      <c r="BL12" s="587"/>
      <c r="BM12" s="587"/>
      <c r="BN12" s="588"/>
      <c r="BO12" s="639">
        <v>62.2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210844</v>
      </c>
      <c r="CS12" s="587"/>
      <c r="CT12" s="587"/>
      <c r="CU12" s="587"/>
      <c r="CV12" s="587"/>
      <c r="CW12" s="587"/>
      <c r="CX12" s="587"/>
      <c r="CY12" s="588"/>
      <c r="CZ12" s="639">
        <v>2.1</v>
      </c>
      <c r="DA12" s="639"/>
      <c r="DB12" s="639"/>
      <c r="DC12" s="639"/>
      <c r="DD12" s="592">
        <v>33216</v>
      </c>
      <c r="DE12" s="587"/>
      <c r="DF12" s="587"/>
      <c r="DG12" s="587"/>
      <c r="DH12" s="587"/>
      <c r="DI12" s="587"/>
      <c r="DJ12" s="587"/>
      <c r="DK12" s="587"/>
      <c r="DL12" s="587"/>
      <c r="DM12" s="587"/>
      <c r="DN12" s="587"/>
      <c r="DO12" s="587"/>
      <c r="DP12" s="588"/>
      <c r="DQ12" s="592">
        <v>159927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17749</v>
      </c>
      <c r="S13" s="587"/>
      <c r="T13" s="587"/>
      <c r="U13" s="587"/>
      <c r="V13" s="587"/>
      <c r="W13" s="587"/>
      <c r="X13" s="587"/>
      <c r="Y13" s="588"/>
      <c r="Z13" s="639">
        <v>0.2</v>
      </c>
      <c r="AA13" s="639"/>
      <c r="AB13" s="639"/>
      <c r="AC13" s="639"/>
      <c r="AD13" s="640">
        <v>17749</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529780</v>
      </c>
      <c r="BH13" s="587"/>
      <c r="BI13" s="587"/>
      <c r="BJ13" s="587"/>
      <c r="BK13" s="587"/>
      <c r="BL13" s="587"/>
      <c r="BM13" s="587"/>
      <c r="BN13" s="588"/>
      <c r="BO13" s="639">
        <v>59.4</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818873</v>
      </c>
      <c r="CS13" s="587"/>
      <c r="CT13" s="587"/>
      <c r="CU13" s="587"/>
      <c r="CV13" s="587"/>
      <c r="CW13" s="587"/>
      <c r="CX13" s="587"/>
      <c r="CY13" s="588"/>
      <c r="CZ13" s="639">
        <v>8</v>
      </c>
      <c r="DA13" s="639"/>
      <c r="DB13" s="639"/>
      <c r="DC13" s="639"/>
      <c r="DD13" s="592">
        <v>488034</v>
      </c>
      <c r="DE13" s="587"/>
      <c r="DF13" s="587"/>
      <c r="DG13" s="587"/>
      <c r="DH13" s="587"/>
      <c r="DI13" s="587"/>
      <c r="DJ13" s="587"/>
      <c r="DK13" s="587"/>
      <c r="DL13" s="587"/>
      <c r="DM13" s="587"/>
      <c r="DN13" s="587"/>
      <c r="DO13" s="587"/>
      <c r="DP13" s="588"/>
      <c r="DQ13" s="592">
        <v>423016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26525</v>
      </c>
      <c r="BH14" s="587"/>
      <c r="BI14" s="587"/>
      <c r="BJ14" s="587"/>
      <c r="BK14" s="587"/>
      <c r="BL14" s="587"/>
      <c r="BM14" s="587"/>
      <c r="BN14" s="588"/>
      <c r="BO14" s="639">
        <v>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1002748</v>
      </c>
      <c r="CS14" s="587"/>
      <c r="CT14" s="587"/>
      <c r="CU14" s="587"/>
      <c r="CV14" s="587"/>
      <c r="CW14" s="587"/>
      <c r="CX14" s="587"/>
      <c r="CY14" s="588"/>
      <c r="CZ14" s="639">
        <v>9.8000000000000007</v>
      </c>
      <c r="DA14" s="639"/>
      <c r="DB14" s="639"/>
      <c r="DC14" s="639"/>
      <c r="DD14" s="592">
        <v>412597</v>
      </c>
      <c r="DE14" s="587"/>
      <c r="DF14" s="587"/>
      <c r="DG14" s="587"/>
      <c r="DH14" s="587"/>
      <c r="DI14" s="587"/>
      <c r="DJ14" s="587"/>
      <c r="DK14" s="587"/>
      <c r="DL14" s="587"/>
      <c r="DM14" s="587"/>
      <c r="DN14" s="587"/>
      <c r="DO14" s="587"/>
      <c r="DP14" s="588"/>
      <c r="DQ14" s="592">
        <v>594642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1777</v>
      </c>
      <c r="S15" s="587"/>
      <c r="T15" s="587"/>
      <c r="U15" s="587"/>
      <c r="V15" s="587"/>
      <c r="W15" s="587"/>
      <c r="X15" s="587"/>
      <c r="Y15" s="588"/>
      <c r="Z15" s="639">
        <v>0</v>
      </c>
      <c r="AA15" s="639"/>
      <c r="AB15" s="639"/>
      <c r="AC15" s="639"/>
      <c r="AD15" s="640">
        <v>1777</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50264</v>
      </c>
      <c r="BH15" s="587"/>
      <c r="BI15" s="587"/>
      <c r="BJ15" s="587"/>
      <c r="BK15" s="587"/>
      <c r="BL15" s="587"/>
      <c r="BM15" s="587"/>
      <c r="BN15" s="588"/>
      <c r="BO15" s="639">
        <v>5.6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814735</v>
      </c>
      <c r="CS15" s="587"/>
      <c r="CT15" s="587"/>
      <c r="CU15" s="587"/>
      <c r="CV15" s="587"/>
      <c r="CW15" s="587"/>
      <c r="CX15" s="587"/>
      <c r="CY15" s="588"/>
      <c r="CZ15" s="639">
        <v>7.9</v>
      </c>
      <c r="DA15" s="639"/>
      <c r="DB15" s="639"/>
      <c r="DC15" s="639"/>
      <c r="DD15" s="592">
        <v>156047</v>
      </c>
      <c r="DE15" s="587"/>
      <c r="DF15" s="587"/>
      <c r="DG15" s="587"/>
      <c r="DH15" s="587"/>
      <c r="DI15" s="587"/>
      <c r="DJ15" s="587"/>
      <c r="DK15" s="587"/>
      <c r="DL15" s="587"/>
      <c r="DM15" s="587"/>
      <c r="DN15" s="587"/>
      <c r="DO15" s="587"/>
      <c r="DP15" s="588"/>
      <c r="DQ15" s="592">
        <v>622480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6022319</v>
      </c>
      <c r="S16" s="587"/>
      <c r="T16" s="587"/>
      <c r="U16" s="587"/>
      <c r="V16" s="587"/>
      <c r="W16" s="587"/>
      <c r="X16" s="587"/>
      <c r="Y16" s="588"/>
      <c r="Z16" s="639">
        <v>54.9</v>
      </c>
      <c r="AA16" s="639"/>
      <c r="AB16" s="639"/>
      <c r="AC16" s="639"/>
      <c r="AD16" s="640">
        <v>5491872</v>
      </c>
      <c r="AE16" s="640"/>
      <c r="AF16" s="640"/>
      <c r="AG16" s="640"/>
      <c r="AH16" s="640"/>
      <c r="AI16" s="640"/>
      <c r="AJ16" s="640"/>
      <c r="AK16" s="640"/>
      <c r="AL16" s="609">
        <v>82.7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83050</v>
      </c>
      <c r="CS16" s="587"/>
      <c r="CT16" s="587"/>
      <c r="CU16" s="587"/>
      <c r="CV16" s="587"/>
      <c r="CW16" s="587"/>
      <c r="CX16" s="587"/>
      <c r="CY16" s="588"/>
      <c r="CZ16" s="639">
        <v>0.8</v>
      </c>
      <c r="DA16" s="639"/>
      <c r="DB16" s="639"/>
      <c r="DC16" s="639"/>
      <c r="DD16" s="592" t="s">
        <v>112</v>
      </c>
      <c r="DE16" s="587"/>
      <c r="DF16" s="587"/>
      <c r="DG16" s="587"/>
      <c r="DH16" s="587"/>
      <c r="DI16" s="587"/>
      <c r="DJ16" s="587"/>
      <c r="DK16" s="587"/>
      <c r="DL16" s="587"/>
      <c r="DM16" s="587"/>
      <c r="DN16" s="587"/>
      <c r="DO16" s="587"/>
      <c r="DP16" s="588"/>
      <c r="DQ16" s="592">
        <v>47515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5491872</v>
      </c>
      <c r="S17" s="587"/>
      <c r="T17" s="587"/>
      <c r="U17" s="587"/>
      <c r="V17" s="587"/>
      <c r="W17" s="587"/>
      <c r="X17" s="587"/>
      <c r="Y17" s="588"/>
      <c r="Z17" s="639">
        <v>50</v>
      </c>
      <c r="AA17" s="639"/>
      <c r="AB17" s="639"/>
      <c r="AC17" s="639"/>
      <c r="AD17" s="640">
        <v>5491872</v>
      </c>
      <c r="AE17" s="640"/>
      <c r="AF17" s="640"/>
      <c r="AG17" s="640"/>
      <c r="AH17" s="640"/>
      <c r="AI17" s="640"/>
      <c r="AJ17" s="640"/>
      <c r="AK17" s="640"/>
      <c r="AL17" s="609">
        <v>82.7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1327955</v>
      </c>
      <c r="CS17" s="587"/>
      <c r="CT17" s="587"/>
      <c r="CU17" s="587"/>
      <c r="CV17" s="587"/>
      <c r="CW17" s="587"/>
      <c r="CX17" s="587"/>
      <c r="CY17" s="588"/>
      <c r="CZ17" s="639">
        <v>12.9</v>
      </c>
      <c r="DA17" s="639"/>
      <c r="DB17" s="639"/>
      <c r="DC17" s="639"/>
      <c r="DD17" s="592" t="s">
        <v>112</v>
      </c>
      <c r="DE17" s="587"/>
      <c r="DF17" s="587"/>
      <c r="DG17" s="587"/>
      <c r="DH17" s="587"/>
      <c r="DI17" s="587"/>
      <c r="DJ17" s="587"/>
      <c r="DK17" s="587"/>
      <c r="DL17" s="587"/>
      <c r="DM17" s="587"/>
      <c r="DN17" s="587"/>
      <c r="DO17" s="587"/>
      <c r="DP17" s="588"/>
      <c r="DQ17" s="592">
        <v>1262356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527897</v>
      </c>
      <c r="S18" s="587"/>
      <c r="T18" s="587"/>
      <c r="U18" s="587"/>
      <c r="V18" s="587"/>
      <c r="W18" s="587"/>
      <c r="X18" s="587"/>
      <c r="Y18" s="588"/>
      <c r="Z18" s="639">
        <v>4.8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2550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1093</v>
      </c>
      <c r="BH19" s="587"/>
      <c r="BI19" s="587"/>
      <c r="BJ19" s="587"/>
      <c r="BK19" s="587"/>
      <c r="BL19" s="587"/>
      <c r="BM19" s="587"/>
      <c r="BN19" s="588"/>
      <c r="BO19" s="639">
        <v>0.1</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7124640</v>
      </c>
      <c r="S20" s="587"/>
      <c r="T20" s="587"/>
      <c r="U20" s="587"/>
      <c r="V20" s="587"/>
      <c r="W20" s="587"/>
      <c r="X20" s="587"/>
      <c r="Y20" s="588"/>
      <c r="Z20" s="639">
        <v>64.900000000000006</v>
      </c>
      <c r="AA20" s="639"/>
      <c r="AB20" s="639"/>
      <c r="AC20" s="639"/>
      <c r="AD20" s="640">
        <v>6594193</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1093</v>
      </c>
      <c r="BH20" s="587"/>
      <c r="BI20" s="587"/>
      <c r="BJ20" s="587"/>
      <c r="BK20" s="587"/>
      <c r="BL20" s="587"/>
      <c r="BM20" s="587"/>
      <c r="BN20" s="588"/>
      <c r="BO20" s="639">
        <v>0.1</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10283920</v>
      </c>
      <c r="CS20" s="587"/>
      <c r="CT20" s="587"/>
      <c r="CU20" s="587"/>
      <c r="CV20" s="587"/>
      <c r="CW20" s="587"/>
      <c r="CX20" s="587"/>
      <c r="CY20" s="588"/>
      <c r="CZ20" s="639">
        <v>100</v>
      </c>
      <c r="DA20" s="639"/>
      <c r="DB20" s="639"/>
      <c r="DC20" s="639"/>
      <c r="DD20" s="592">
        <v>2025588</v>
      </c>
      <c r="DE20" s="587"/>
      <c r="DF20" s="587"/>
      <c r="DG20" s="587"/>
      <c r="DH20" s="587"/>
      <c r="DI20" s="587"/>
      <c r="DJ20" s="587"/>
      <c r="DK20" s="587"/>
      <c r="DL20" s="587"/>
      <c r="DM20" s="587"/>
      <c r="DN20" s="587"/>
      <c r="DO20" s="587"/>
      <c r="DP20" s="588"/>
      <c r="DQ20" s="592">
        <v>7370332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1817</v>
      </c>
      <c r="S21" s="587"/>
      <c r="T21" s="587"/>
      <c r="U21" s="587"/>
      <c r="V21" s="587"/>
      <c r="W21" s="587"/>
      <c r="X21" s="587"/>
      <c r="Y21" s="588"/>
      <c r="Z21" s="639">
        <v>0</v>
      </c>
      <c r="AA21" s="639"/>
      <c r="AB21" s="639"/>
      <c r="AC21" s="639"/>
      <c r="AD21" s="640">
        <v>1817</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1093</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74758</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125406</v>
      </c>
      <c r="S23" s="587"/>
      <c r="T23" s="587"/>
      <c r="U23" s="587"/>
      <c r="V23" s="587"/>
      <c r="W23" s="587"/>
      <c r="X23" s="587"/>
      <c r="Y23" s="588"/>
      <c r="Z23" s="639">
        <v>1.1000000000000001</v>
      </c>
      <c r="AA23" s="639"/>
      <c r="AB23" s="639"/>
      <c r="AC23" s="639"/>
      <c r="AD23" s="640" t="s">
        <v>112</v>
      </c>
      <c r="AE23" s="640"/>
      <c r="AF23" s="640"/>
      <c r="AG23" s="640"/>
      <c r="AH23" s="640"/>
      <c r="AI23" s="640"/>
      <c r="AJ23" s="640"/>
      <c r="AK23" s="640"/>
      <c r="AL23" s="609" t="s">
        <v>112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44128</v>
      </c>
      <c r="S24" s="587"/>
      <c r="T24" s="587"/>
      <c r="U24" s="587"/>
      <c r="V24" s="587"/>
      <c r="W24" s="587"/>
      <c r="X24" s="587"/>
      <c r="Y24" s="588"/>
      <c r="Z24" s="639">
        <v>0.4</v>
      </c>
      <c r="AA24" s="639"/>
      <c r="AB24" s="639"/>
      <c r="AC24" s="639"/>
      <c r="AD24" s="640">
        <v>179</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3997078</v>
      </c>
      <c r="CS24" s="637"/>
      <c r="CT24" s="637"/>
      <c r="CU24" s="637"/>
      <c r="CV24" s="637"/>
      <c r="CW24" s="637"/>
      <c r="CX24" s="637"/>
      <c r="CY24" s="684"/>
      <c r="CZ24" s="688">
        <v>38.9</v>
      </c>
      <c r="DA24" s="689"/>
      <c r="DB24" s="689"/>
      <c r="DC24" s="690"/>
      <c r="DD24" s="683">
        <v>3504213</v>
      </c>
      <c r="DE24" s="637"/>
      <c r="DF24" s="637"/>
      <c r="DG24" s="637"/>
      <c r="DH24" s="637"/>
      <c r="DI24" s="637"/>
      <c r="DJ24" s="637"/>
      <c r="DK24" s="684"/>
      <c r="DL24" s="683">
        <v>3496058</v>
      </c>
      <c r="DM24" s="637"/>
      <c r="DN24" s="637"/>
      <c r="DO24" s="637"/>
      <c r="DP24" s="637"/>
      <c r="DQ24" s="637"/>
      <c r="DR24" s="637"/>
      <c r="DS24" s="637"/>
      <c r="DT24" s="637"/>
      <c r="DU24" s="637"/>
      <c r="DV24" s="684"/>
      <c r="DW24" s="685">
        <v>49.9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936086</v>
      </c>
      <c r="S25" s="587"/>
      <c r="T25" s="587"/>
      <c r="U25" s="587"/>
      <c r="V25" s="587"/>
      <c r="W25" s="587"/>
      <c r="X25" s="587"/>
      <c r="Y25" s="588"/>
      <c r="Z25" s="639">
        <v>8.5</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2094994</v>
      </c>
      <c r="CS25" s="605"/>
      <c r="CT25" s="605"/>
      <c r="CU25" s="605"/>
      <c r="CV25" s="605"/>
      <c r="CW25" s="605"/>
      <c r="CX25" s="605"/>
      <c r="CY25" s="606"/>
      <c r="CZ25" s="589">
        <v>20.399999999999999</v>
      </c>
      <c r="DA25" s="607"/>
      <c r="DB25" s="607"/>
      <c r="DC25" s="608"/>
      <c r="DD25" s="592">
        <v>2058761</v>
      </c>
      <c r="DE25" s="605"/>
      <c r="DF25" s="605"/>
      <c r="DG25" s="605"/>
      <c r="DH25" s="605"/>
      <c r="DI25" s="605"/>
      <c r="DJ25" s="605"/>
      <c r="DK25" s="606"/>
      <c r="DL25" s="592">
        <v>2052358</v>
      </c>
      <c r="DM25" s="605"/>
      <c r="DN25" s="605"/>
      <c r="DO25" s="605"/>
      <c r="DP25" s="605"/>
      <c r="DQ25" s="605"/>
      <c r="DR25" s="605"/>
      <c r="DS25" s="605"/>
      <c r="DT25" s="605"/>
      <c r="DU25" s="605"/>
      <c r="DV25" s="606"/>
      <c r="DW25" s="609">
        <v>29.3</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1390394</v>
      </c>
      <c r="CS26" s="587"/>
      <c r="CT26" s="587"/>
      <c r="CU26" s="587"/>
      <c r="CV26" s="587"/>
      <c r="CW26" s="587"/>
      <c r="CX26" s="587"/>
      <c r="CY26" s="588"/>
      <c r="CZ26" s="589">
        <v>13.5</v>
      </c>
      <c r="DA26" s="607"/>
      <c r="DB26" s="607"/>
      <c r="DC26" s="608"/>
      <c r="DD26" s="592">
        <v>1358978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727664</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891792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574129</v>
      </c>
      <c r="CS27" s="605"/>
      <c r="CT27" s="605"/>
      <c r="CU27" s="605"/>
      <c r="CV27" s="605"/>
      <c r="CW27" s="605"/>
      <c r="CX27" s="605"/>
      <c r="CY27" s="606"/>
      <c r="CZ27" s="589">
        <v>5.6</v>
      </c>
      <c r="DA27" s="607"/>
      <c r="DB27" s="607"/>
      <c r="DC27" s="608"/>
      <c r="DD27" s="592">
        <v>183096</v>
      </c>
      <c r="DE27" s="605"/>
      <c r="DF27" s="605"/>
      <c r="DG27" s="605"/>
      <c r="DH27" s="605"/>
      <c r="DI27" s="605"/>
      <c r="DJ27" s="605"/>
      <c r="DK27" s="606"/>
      <c r="DL27" s="592">
        <v>181344</v>
      </c>
      <c r="DM27" s="605"/>
      <c r="DN27" s="605"/>
      <c r="DO27" s="605"/>
      <c r="DP27" s="605"/>
      <c r="DQ27" s="605"/>
      <c r="DR27" s="605"/>
      <c r="DS27" s="605"/>
      <c r="DT27" s="605"/>
      <c r="DU27" s="605"/>
      <c r="DV27" s="606"/>
      <c r="DW27" s="609">
        <v>2.6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58772</v>
      </c>
      <c r="S28" s="587"/>
      <c r="T28" s="587"/>
      <c r="U28" s="587"/>
      <c r="V28" s="587"/>
      <c r="W28" s="587"/>
      <c r="X28" s="587"/>
      <c r="Y28" s="588"/>
      <c r="Z28" s="639">
        <v>0.5</v>
      </c>
      <c r="AA28" s="639"/>
      <c r="AB28" s="639"/>
      <c r="AC28" s="639"/>
      <c r="AD28" s="640">
        <v>14090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1327955</v>
      </c>
      <c r="CS28" s="587"/>
      <c r="CT28" s="587"/>
      <c r="CU28" s="587"/>
      <c r="CV28" s="587"/>
      <c r="CW28" s="587"/>
      <c r="CX28" s="587"/>
      <c r="CY28" s="588"/>
      <c r="CZ28" s="589">
        <v>12.9</v>
      </c>
      <c r="DA28" s="607"/>
      <c r="DB28" s="607"/>
      <c r="DC28" s="608"/>
      <c r="DD28" s="592">
        <v>1262356</v>
      </c>
      <c r="DE28" s="587"/>
      <c r="DF28" s="587"/>
      <c r="DG28" s="587"/>
      <c r="DH28" s="587"/>
      <c r="DI28" s="587"/>
      <c r="DJ28" s="587"/>
      <c r="DK28" s="588"/>
      <c r="DL28" s="592">
        <v>1262356</v>
      </c>
      <c r="DM28" s="587"/>
      <c r="DN28" s="587"/>
      <c r="DO28" s="587"/>
      <c r="DP28" s="587"/>
      <c r="DQ28" s="587"/>
      <c r="DR28" s="587"/>
      <c r="DS28" s="587"/>
      <c r="DT28" s="587"/>
      <c r="DU28" s="587"/>
      <c r="DV28" s="588"/>
      <c r="DW28" s="609">
        <v>18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4745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1327955</v>
      </c>
      <c r="CS29" s="605"/>
      <c r="CT29" s="605"/>
      <c r="CU29" s="605"/>
      <c r="CV29" s="605"/>
      <c r="CW29" s="605"/>
      <c r="CX29" s="605"/>
      <c r="CY29" s="606"/>
      <c r="CZ29" s="589">
        <v>12.9</v>
      </c>
      <c r="DA29" s="607"/>
      <c r="DB29" s="607"/>
      <c r="DC29" s="608"/>
      <c r="DD29" s="592">
        <v>1262356</v>
      </c>
      <c r="DE29" s="605"/>
      <c r="DF29" s="605"/>
      <c r="DG29" s="605"/>
      <c r="DH29" s="605"/>
      <c r="DI29" s="605"/>
      <c r="DJ29" s="605"/>
      <c r="DK29" s="606"/>
      <c r="DL29" s="592">
        <v>1262356</v>
      </c>
      <c r="DM29" s="605"/>
      <c r="DN29" s="605"/>
      <c r="DO29" s="605"/>
      <c r="DP29" s="605"/>
      <c r="DQ29" s="605"/>
      <c r="DR29" s="605"/>
      <c r="DS29" s="605"/>
      <c r="DT29" s="605"/>
      <c r="DU29" s="605"/>
      <c r="DV29" s="606"/>
      <c r="DW29" s="609">
        <v>18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62061</v>
      </c>
      <c r="S30" s="587"/>
      <c r="T30" s="587"/>
      <c r="U30" s="587"/>
      <c r="V30" s="587"/>
      <c r="W30" s="587"/>
      <c r="X30" s="587"/>
      <c r="Y30" s="588"/>
      <c r="Z30" s="639">
        <v>0.6</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99.1</v>
      </c>
      <c r="BH30" s="653"/>
      <c r="BI30" s="653"/>
      <c r="BJ30" s="653"/>
      <c r="BK30" s="653"/>
      <c r="BL30" s="653"/>
      <c r="BM30" s="654">
        <v>95.5</v>
      </c>
      <c r="BN30" s="653"/>
      <c r="BO30" s="653"/>
      <c r="BP30" s="653"/>
      <c r="BQ30" s="655"/>
      <c r="BR30" s="652">
        <v>99.1</v>
      </c>
      <c r="BS30" s="653"/>
      <c r="BT30" s="653"/>
      <c r="BU30" s="653"/>
      <c r="BV30" s="653"/>
      <c r="BW30" s="653"/>
      <c r="BX30" s="654">
        <v>95.3</v>
      </c>
      <c r="BY30" s="653"/>
      <c r="BZ30" s="653"/>
      <c r="CA30" s="653"/>
      <c r="CB30" s="655"/>
      <c r="CD30" s="658"/>
      <c r="CE30" s="659"/>
      <c r="CF30" s="623" t="s">
        <v>291</v>
      </c>
      <c r="CG30" s="620"/>
      <c r="CH30" s="620"/>
      <c r="CI30" s="620"/>
      <c r="CJ30" s="620"/>
      <c r="CK30" s="620"/>
      <c r="CL30" s="620"/>
      <c r="CM30" s="620"/>
      <c r="CN30" s="620"/>
      <c r="CO30" s="620"/>
      <c r="CP30" s="620"/>
      <c r="CQ30" s="621"/>
      <c r="CR30" s="586">
        <v>1192892</v>
      </c>
      <c r="CS30" s="587"/>
      <c r="CT30" s="587"/>
      <c r="CU30" s="587"/>
      <c r="CV30" s="587"/>
      <c r="CW30" s="587"/>
      <c r="CX30" s="587"/>
      <c r="CY30" s="588"/>
      <c r="CZ30" s="589">
        <v>11.6</v>
      </c>
      <c r="DA30" s="607"/>
      <c r="DB30" s="607"/>
      <c r="DC30" s="608"/>
      <c r="DD30" s="592">
        <v>1127293</v>
      </c>
      <c r="DE30" s="587"/>
      <c r="DF30" s="587"/>
      <c r="DG30" s="587"/>
      <c r="DH30" s="587"/>
      <c r="DI30" s="587"/>
      <c r="DJ30" s="587"/>
      <c r="DK30" s="588"/>
      <c r="DL30" s="592">
        <v>1127293</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360154</v>
      </c>
      <c r="S31" s="587"/>
      <c r="T31" s="587"/>
      <c r="U31" s="587"/>
      <c r="V31" s="587"/>
      <c r="W31" s="587"/>
      <c r="X31" s="587"/>
      <c r="Y31" s="588"/>
      <c r="Z31" s="639">
        <v>3.3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95.7</v>
      </c>
      <c r="BN31" s="651"/>
      <c r="BO31" s="651"/>
      <c r="BP31" s="651"/>
      <c r="BQ31" s="615"/>
      <c r="BR31" s="650">
        <v>99.1</v>
      </c>
      <c r="BS31" s="605"/>
      <c r="BT31" s="605"/>
      <c r="BU31" s="605"/>
      <c r="BV31" s="605"/>
      <c r="BW31" s="605"/>
      <c r="BX31" s="641">
        <v>95.6</v>
      </c>
      <c r="BY31" s="651"/>
      <c r="BZ31" s="651"/>
      <c r="CA31" s="651"/>
      <c r="CB31" s="615"/>
      <c r="CD31" s="658"/>
      <c r="CE31" s="659"/>
      <c r="CF31" s="623" t="s">
        <v>295</v>
      </c>
      <c r="CG31" s="620"/>
      <c r="CH31" s="620"/>
      <c r="CI31" s="620"/>
      <c r="CJ31" s="620"/>
      <c r="CK31" s="620"/>
      <c r="CL31" s="620"/>
      <c r="CM31" s="620"/>
      <c r="CN31" s="620"/>
      <c r="CO31" s="620"/>
      <c r="CP31" s="620"/>
      <c r="CQ31" s="621"/>
      <c r="CR31" s="586">
        <v>135063</v>
      </c>
      <c r="CS31" s="605"/>
      <c r="CT31" s="605"/>
      <c r="CU31" s="605"/>
      <c r="CV31" s="605"/>
      <c r="CW31" s="605"/>
      <c r="CX31" s="605"/>
      <c r="CY31" s="606"/>
      <c r="CZ31" s="589">
        <v>1.3</v>
      </c>
      <c r="DA31" s="607"/>
      <c r="DB31" s="607"/>
      <c r="DC31" s="608"/>
      <c r="DD31" s="592">
        <v>135063</v>
      </c>
      <c r="DE31" s="605"/>
      <c r="DF31" s="605"/>
      <c r="DG31" s="605"/>
      <c r="DH31" s="605"/>
      <c r="DI31" s="605"/>
      <c r="DJ31" s="605"/>
      <c r="DK31" s="606"/>
      <c r="DL31" s="592">
        <v>135063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240041</v>
      </c>
      <c r="S32" s="587"/>
      <c r="T32" s="587"/>
      <c r="U32" s="587"/>
      <c r="V32" s="587"/>
      <c r="W32" s="587"/>
      <c r="X32" s="587"/>
      <c r="Y32" s="588"/>
      <c r="Z32" s="639">
        <v>2.2000000000000002</v>
      </c>
      <c r="AA32" s="639"/>
      <c r="AB32" s="639"/>
      <c r="AC32" s="639"/>
      <c r="AD32" s="640">
        <v>26514</v>
      </c>
      <c r="AE32" s="640"/>
      <c r="AF32" s="640"/>
      <c r="AG32" s="640"/>
      <c r="AH32" s="640"/>
      <c r="AI32" s="640"/>
      <c r="AJ32" s="640"/>
      <c r="AK32" s="640"/>
      <c r="AL32" s="609">
        <v>0.4</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98.9</v>
      </c>
      <c r="BH32" s="571"/>
      <c r="BI32" s="571"/>
      <c r="BJ32" s="571"/>
      <c r="BK32" s="571"/>
      <c r="BL32" s="571"/>
      <c r="BM32" s="634">
        <v>94.9</v>
      </c>
      <c r="BN32" s="571"/>
      <c r="BO32" s="571"/>
      <c r="BP32" s="571"/>
      <c r="BQ32" s="628"/>
      <c r="BR32" s="649">
        <v>99</v>
      </c>
      <c r="BS32" s="571"/>
      <c r="BT32" s="571"/>
      <c r="BU32" s="571"/>
      <c r="BV32" s="571"/>
      <c r="BW32" s="571"/>
      <c r="BX32" s="634">
        <v>94.7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1213100</v>
      </c>
      <c r="S33" s="587"/>
      <c r="T33" s="587"/>
      <c r="U33" s="587"/>
      <c r="V33" s="587"/>
      <c r="W33" s="587"/>
      <c r="X33" s="587"/>
      <c r="Y33" s="588"/>
      <c r="Z33" s="639">
        <v>11.1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4178204</v>
      </c>
      <c r="CS33" s="605"/>
      <c r="CT33" s="605"/>
      <c r="CU33" s="605"/>
      <c r="CV33" s="605"/>
      <c r="CW33" s="605"/>
      <c r="CX33" s="605"/>
      <c r="CY33" s="606"/>
      <c r="CZ33" s="589">
        <v>40.6</v>
      </c>
      <c r="DA33" s="607"/>
      <c r="DB33" s="607"/>
      <c r="DC33" s="608"/>
      <c r="DD33" s="592">
        <v>3469024</v>
      </c>
      <c r="DE33" s="605"/>
      <c r="DF33" s="605"/>
      <c r="DG33" s="605"/>
      <c r="DH33" s="605"/>
      <c r="DI33" s="605"/>
      <c r="DJ33" s="605"/>
      <c r="DK33" s="606"/>
      <c r="DL33" s="592">
        <v>2343613</v>
      </c>
      <c r="DM33" s="605"/>
      <c r="DN33" s="605"/>
      <c r="DO33" s="605"/>
      <c r="DP33" s="605"/>
      <c r="DQ33" s="605"/>
      <c r="DR33" s="605"/>
      <c r="DS33" s="605"/>
      <c r="DT33" s="605"/>
      <c r="DU33" s="605"/>
      <c r="DV33" s="606"/>
      <c r="DW33" s="609">
        <v>33.5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1154291</v>
      </c>
      <c r="CS34" s="587"/>
      <c r="CT34" s="587"/>
      <c r="CU34" s="587"/>
      <c r="CV34" s="587"/>
      <c r="CW34" s="587"/>
      <c r="CX34" s="587"/>
      <c r="CY34" s="588"/>
      <c r="CZ34" s="589">
        <v>11.2</v>
      </c>
      <c r="DA34" s="607"/>
      <c r="DB34" s="607"/>
      <c r="DC34" s="608"/>
      <c r="DD34" s="592">
        <v>885023</v>
      </c>
      <c r="DE34" s="587"/>
      <c r="DF34" s="587"/>
      <c r="DG34" s="587"/>
      <c r="DH34" s="587"/>
      <c r="DI34" s="587"/>
      <c r="DJ34" s="587"/>
      <c r="DK34" s="588"/>
      <c r="DL34" s="592">
        <v>740119</v>
      </c>
      <c r="DM34" s="587"/>
      <c r="DN34" s="587"/>
      <c r="DO34" s="587"/>
      <c r="DP34" s="587"/>
      <c r="DQ34" s="587"/>
      <c r="DR34" s="587"/>
      <c r="DS34" s="587"/>
      <c r="DT34" s="587"/>
      <c r="DU34" s="587"/>
      <c r="DV34" s="588"/>
      <c r="DW34" s="609">
        <v>10.6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365200</v>
      </c>
      <c r="S35" s="587"/>
      <c r="T35" s="587"/>
      <c r="U35" s="587"/>
      <c r="V35" s="587"/>
      <c r="W35" s="587"/>
      <c r="X35" s="587"/>
      <c r="Y35" s="588"/>
      <c r="Z35" s="639">
        <v>3.3</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1609606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154193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89799</v>
      </c>
      <c r="CS35" s="605"/>
      <c r="CT35" s="605"/>
      <c r="CU35" s="605"/>
      <c r="CV35" s="605"/>
      <c r="CW35" s="605"/>
      <c r="CX35" s="605"/>
      <c r="CY35" s="606"/>
      <c r="CZ35" s="589">
        <v>0.9</v>
      </c>
      <c r="DA35" s="607"/>
      <c r="DB35" s="607"/>
      <c r="DC35" s="608"/>
      <c r="DD35" s="592">
        <v>69845</v>
      </c>
      <c r="DE35" s="605"/>
      <c r="DF35" s="605"/>
      <c r="DG35" s="605"/>
      <c r="DH35" s="605"/>
      <c r="DI35" s="605"/>
      <c r="DJ35" s="605"/>
      <c r="DK35" s="606"/>
      <c r="DL35" s="592">
        <v>23345</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10973372</v>
      </c>
      <c r="S36" s="627"/>
      <c r="T36" s="627"/>
      <c r="U36" s="627"/>
      <c r="V36" s="627"/>
      <c r="W36" s="627"/>
      <c r="X36" s="627"/>
      <c r="Y36" s="630"/>
      <c r="Z36" s="631">
        <v>100</v>
      </c>
      <c r="AA36" s="631"/>
      <c r="AB36" s="631"/>
      <c r="AC36" s="631"/>
      <c r="AD36" s="632">
        <v>6636793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421288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97106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767123</v>
      </c>
      <c r="CS36" s="587"/>
      <c r="CT36" s="587"/>
      <c r="CU36" s="587"/>
      <c r="CV36" s="587"/>
      <c r="CW36" s="587"/>
      <c r="CX36" s="587"/>
      <c r="CY36" s="588"/>
      <c r="CZ36" s="589">
        <v>7.5</v>
      </c>
      <c r="DA36" s="607"/>
      <c r="DB36" s="607"/>
      <c r="DC36" s="608"/>
      <c r="DD36" s="592">
        <v>532319</v>
      </c>
      <c r="DE36" s="587"/>
      <c r="DF36" s="587"/>
      <c r="DG36" s="587"/>
      <c r="DH36" s="587"/>
      <c r="DI36" s="587"/>
      <c r="DJ36" s="587"/>
      <c r="DK36" s="588"/>
      <c r="DL36" s="592">
        <v>420536</v>
      </c>
      <c r="DM36" s="587"/>
      <c r="DN36" s="587"/>
      <c r="DO36" s="587"/>
      <c r="DP36" s="587"/>
      <c r="DQ36" s="587"/>
      <c r="DR36" s="587"/>
      <c r="DS36" s="587"/>
      <c r="DT36" s="587"/>
      <c r="DU36" s="587"/>
      <c r="DV36" s="588"/>
      <c r="DW36" s="609">
        <v>6</v>
      </c>
      <c r="DX36" s="610"/>
      <c r="DY36" s="610"/>
      <c r="DZ36" s="610"/>
      <c r="EA36" s="610"/>
      <c r="EB36" s="610"/>
      <c r="EC36" s="611"/>
    </row>
    <row r="37" spans="2:133" ht="11.25" customHeight="1">
      <c r="AQ37" s="612" t="s">
        <v>313</v>
      </c>
      <c r="AR37" s="613"/>
      <c r="AS37" s="613"/>
      <c r="AT37" s="613"/>
      <c r="AU37" s="613"/>
      <c r="AV37" s="613"/>
      <c r="AW37" s="613"/>
      <c r="AX37" s="613"/>
      <c r="AY37" s="614"/>
      <c r="AZ37" s="586">
        <v>299409</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1763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19429</v>
      </c>
      <c r="CS37" s="605"/>
      <c r="CT37" s="605"/>
      <c r="CU37" s="605"/>
      <c r="CV37" s="605"/>
      <c r="CW37" s="605"/>
      <c r="CX37" s="605"/>
      <c r="CY37" s="606"/>
      <c r="CZ37" s="589">
        <v>0.2</v>
      </c>
      <c r="DA37" s="607"/>
      <c r="DB37" s="607"/>
      <c r="DC37" s="608"/>
      <c r="DD37" s="592">
        <v>19429</v>
      </c>
      <c r="DE37" s="605"/>
      <c r="DF37" s="605"/>
      <c r="DG37" s="605"/>
      <c r="DH37" s="605"/>
      <c r="DI37" s="605"/>
      <c r="DJ37" s="605"/>
      <c r="DK37" s="606"/>
      <c r="DL37" s="592">
        <v>19429</v>
      </c>
      <c r="DM37" s="605"/>
      <c r="DN37" s="605"/>
      <c r="DO37" s="605"/>
      <c r="DP37" s="605"/>
      <c r="DQ37" s="605"/>
      <c r="DR37" s="605"/>
      <c r="DS37" s="605"/>
      <c r="DT37" s="605"/>
      <c r="DU37" s="605"/>
      <c r="DV37" s="606"/>
      <c r="DW37" s="609">
        <v>0.3</v>
      </c>
      <c r="DX37" s="610"/>
      <c r="DY37" s="610"/>
      <c r="DZ37" s="610"/>
      <c r="EA37" s="610"/>
      <c r="EB37" s="610"/>
      <c r="EC37" s="611"/>
    </row>
    <row r="38" spans="2:133" ht="11.25" customHeight="1">
      <c r="AQ38" s="612" t="s">
        <v>316</v>
      </c>
      <c r="AR38" s="613"/>
      <c r="AS38" s="613"/>
      <c r="AT38" s="613"/>
      <c r="AU38" s="613"/>
      <c r="AV38" s="613"/>
      <c r="AW38" s="613"/>
      <c r="AX38" s="613"/>
      <c r="AY38" s="614"/>
      <c r="AZ38" s="586">
        <v>122678</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2770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1440069</v>
      </c>
      <c r="CS38" s="587"/>
      <c r="CT38" s="587"/>
      <c r="CU38" s="587"/>
      <c r="CV38" s="587"/>
      <c r="CW38" s="587"/>
      <c r="CX38" s="587"/>
      <c r="CY38" s="588"/>
      <c r="CZ38" s="589">
        <v>14</v>
      </c>
      <c r="DA38" s="607"/>
      <c r="DB38" s="607"/>
      <c r="DC38" s="608"/>
      <c r="DD38" s="592">
        <v>1310194</v>
      </c>
      <c r="DE38" s="587"/>
      <c r="DF38" s="587"/>
      <c r="DG38" s="587"/>
      <c r="DH38" s="587"/>
      <c r="DI38" s="587"/>
      <c r="DJ38" s="587"/>
      <c r="DK38" s="588"/>
      <c r="DL38" s="592">
        <v>1156733</v>
      </c>
      <c r="DM38" s="587"/>
      <c r="DN38" s="587"/>
      <c r="DO38" s="587"/>
      <c r="DP38" s="587"/>
      <c r="DQ38" s="587"/>
      <c r="DR38" s="587"/>
      <c r="DS38" s="587"/>
      <c r="DT38" s="587"/>
      <c r="DU38" s="587"/>
      <c r="DV38" s="588"/>
      <c r="DW38" s="609">
        <v>16.5</v>
      </c>
      <c r="DX38" s="610"/>
      <c r="DY38" s="610"/>
      <c r="DZ38" s="610"/>
      <c r="EA38" s="610"/>
      <c r="EB38" s="610"/>
      <c r="EC38" s="611"/>
    </row>
    <row r="39" spans="2:133" ht="11.25" customHeight="1">
      <c r="AQ39" s="612" t="s">
        <v>319</v>
      </c>
      <c r="AR39" s="613"/>
      <c r="AS39" s="613"/>
      <c r="AT39" s="613"/>
      <c r="AU39" s="613"/>
      <c r="AV39" s="613"/>
      <c r="AW39" s="613"/>
      <c r="AX39" s="613"/>
      <c r="AY39" s="614"/>
      <c r="AZ39" s="586">
        <v>46859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77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656631</v>
      </c>
      <c r="CS39" s="605"/>
      <c r="CT39" s="605"/>
      <c r="CU39" s="605"/>
      <c r="CV39" s="605"/>
      <c r="CW39" s="605"/>
      <c r="CX39" s="605"/>
      <c r="CY39" s="606"/>
      <c r="CZ39" s="589">
        <v>6.4</v>
      </c>
      <c r="DA39" s="607"/>
      <c r="DB39" s="607"/>
      <c r="DC39" s="608"/>
      <c r="DD39" s="592">
        <v>632467</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162067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70291</v>
      </c>
      <c r="CS40" s="587"/>
      <c r="CT40" s="587"/>
      <c r="CU40" s="587"/>
      <c r="CV40" s="587"/>
      <c r="CW40" s="587"/>
      <c r="CX40" s="587"/>
      <c r="CY40" s="588"/>
      <c r="CZ40" s="589">
        <v>0.7</v>
      </c>
      <c r="DA40" s="607"/>
      <c r="DB40" s="607"/>
      <c r="DC40" s="608"/>
      <c r="DD40" s="592">
        <v>39176</v>
      </c>
      <c r="DE40" s="587"/>
      <c r="DF40" s="587"/>
      <c r="DG40" s="587"/>
      <c r="DH40" s="587"/>
      <c r="DI40" s="587"/>
      <c r="DJ40" s="587"/>
      <c r="DK40" s="588"/>
      <c r="DL40" s="592">
        <v>2880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557305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393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2108638</v>
      </c>
      <c r="CS42" s="587"/>
      <c r="CT42" s="587"/>
      <c r="CU42" s="587"/>
      <c r="CV42" s="587"/>
      <c r="CW42" s="587"/>
      <c r="CX42" s="587"/>
      <c r="CY42" s="588"/>
      <c r="CZ42" s="589">
        <v>20.5</v>
      </c>
      <c r="DA42" s="590"/>
      <c r="DB42" s="590"/>
      <c r="DC42" s="591"/>
      <c r="DD42" s="592">
        <v>397095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263</v>
      </c>
      <c r="CS43" s="605"/>
      <c r="CT43" s="605"/>
      <c r="CU43" s="605"/>
      <c r="CV43" s="605"/>
      <c r="CW43" s="605"/>
      <c r="CX43" s="605"/>
      <c r="CY43" s="606"/>
      <c r="CZ43" s="589">
        <v>0</v>
      </c>
      <c r="DA43" s="607"/>
      <c r="DB43" s="607"/>
      <c r="DC43" s="608"/>
      <c r="DD43" s="592">
        <v>17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2025588</v>
      </c>
      <c r="CS44" s="587"/>
      <c r="CT44" s="587"/>
      <c r="CU44" s="587"/>
      <c r="CV44" s="587"/>
      <c r="CW44" s="587"/>
      <c r="CX44" s="587"/>
      <c r="CY44" s="588"/>
      <c r="CZ44" s="589">
        <v>19.7</v>
      </c>
      <c r="DA44" s="590"/>
      <c r="DB44" s="590"/>
      <c r="DC44" s="591"/>
      <c r="DD44" s="592">
        <v>349580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1330259</v>
      </c>
      <c r="CS45" s="605"/>
      <c r="CT45" s="605"/>
      <c r="CU45" s="605"/>
      <c r="CV45" s="605"/>
      <c r="CW45" s="605"/>
      <c r="CX45" s="605"/>
      <c r="CY45" s="606"/>
      <c r="CZ45" s="589">
        <v>12.9</v>
      </c>
      <c r="DA45" s="607"/>
      <c r="DB45" s="607"/>
      <c r="DC45" s="608"/>
      <c r="DD45" s="592">
        <v>6823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627496</v>
      </c>
      <c r="CS46" s="587"/>
      <c r="CT46" s="587"/>
      <c r="CU46" s="587"/>
      <c r="CV46" s="587"/>
      <c r="CW46" s="587"/>
      <c r="CX46" s="587"/>
      <c r="CY46" s="588"/>
      <c r="CZ46" s="589">
        <v>6.1</v>
      </c>
      <c r="DA46" s="590"/>
      <c r="DB46" s="590"/>
      <c r="DC46" s="591"/>
      <c r="DD46" s="592">
        <v>341099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83050</v>
      </c>
      <c r="CS47" s="605"/>
      <c r="CT47" s="605"/>
      <c r="CU47" s="605"/>
      <c r="CV47" s="605"/>
      <c r="CW47" s="605"/>
      <c r="CX47" s="605"/>
      <c r="CY47" s="606"/>
      <c r="CZ47" s="589">
        <v>0.8</v>
      </c>
      <c r="DA47" s="607"/>
      <c r="DB47" s="607"/>
      <c r="DC47" s="608"/>
      <c r="DD47" s="592">
        <v>47515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10283920</v>
      </c>
      <c r="CS49" s="571"/>
      <c r="CT49" s="571"/>
      <c r="CU49" s="571"/>
      <c r="CV49" s="571"/>
      <c r="CW49" s="571"/>
      <c r="CX49" s="571"/>
      <c r="CY49" s="572"/>
      <c r="CZ49" s="573">
        <v>100</v>
      </c>
      <c r="DA49" s="574"/>
      <c r="DB49" s="574"/>
      <c r="DC49" s="575"/>
      <c r="DD49" s="576">
        <v>7370332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60" zoomScaleNormal="60" zoomScaleSheetLayoutView="70" workbookViewId="0">
      <selection activeCell="DQ12" sqref="DQ12:DU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10964</v>
      </c>
      <c r="R7" s="1099"/>
      <c r="S7" s="1099"/>
      <c r="T7" s="1099"/>
      <c r="U7" s="1099"/>
      <c r="V7" s="1099">
        <v>10279</v>
      </c>
      <c r="W7" s="1099"/>
      <c r="X7" s="1099"/>
      <c r="Y7" s="1099"/>
      <c r="Z7" s="1099"/>
      <c r="AA7" s="1099">
        <v>685</v>
      </c>
      <c r="AB7" s="1099"/>
      <c r="AC7" s="1099"/>
      <c r="AD7" s="1099"/>
      <c r="AE7" s="1100"/>
      <c r="AF7" s="1101">
        <v>552</v>
      </c>
      <c r="AG7" s="1102"/>
      <c r="AH7" s="1102"/>
      <c r="AI7" s="1102"/>
      <c r="AJ7" s="1103"/>
      <c r="AK7" s="1085" t="s">
        <v>558</v>
      </c>
      <c r="AL7" s="1086"/>
      <c r="AM7" s="1086"/>
      <c r="AN7" s="1086"/>
      <c r="AO7" s="1086"/>
      <c r="AP7" s="1086">
        <v>9917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-4</v>
      </c>
      <c r="CI7" s="1083"/>
      <c r="CJ7" s="1083"/>
      <c r="CK7" s="1083"/>
      <c r="CL7" s="1084"/>
      <c r="CM7" s="1082">
        <v>144</v>
      </c>
      <c r="CN7" s="1083"/>
      <c r="CO7" s="1083"/>
      <c r="CP7" s="1083"/>
      <c r="CQ7" s="1084"/>
      <c r="CR7" s="1082">
        <v>100</v>
      </c>
      <c r="CS7" s="1083"/>
      <c r="CT7" s="1083"/>
      <c r="CU7" s="1083"/>
      <c r="CV7" s="1084"/>
      <c r="CW7" s="1082">
        <v>5</v>
      </c>
      <c r="CX7" s="1083"/>
      <c r="CY7" s="1083"/>
      <c r="CZ7" s="1083"/>
      <c r="DA7" s="1084"/>
      <c r="DB7" s="1082" t="s">
        <v>558</v>
      </c>
      <c r="DC7" s="1083"/>
      <c r="DD7" s="1083"/>
      <c r="DE7" s="1083"/>
      <c r="DF7" s="1084"/>
      <c r="DG7" s="1082" t="s">
        <v>558</v>
      </c>
      <c r="DH7" s="1083"/>
      <c r="DI7" s="1083"/>
      <c r="DJ7" s="1083"/>
      <c r="DK7" s="1084"/>
      <c r="DL7" s="1082" t="s">
        <v>559</v>
      </c>
      <c r="DM7" s="1083"/>
      <c r="DN7" s="1083"/>
      <c r="DO7" s="1083"/>
      <c r="DP7" s="1084"/>
      <c r="DQ7" s="1082" t="s">
        <v>558</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19</v>
      </c>
      <c r="R8" s="1038"/>
      <c r="S8" s="1038"/>
      <c r="T8" s="1038"/>
      <c r="U8" s="1038"/>
      <c r="V8" s="1038">
        <v>15</v>
      </c>
      <c r="W8" s="1038"/>
      <c r="X8" s="1038"/>
      <c r="Y8" s="1038"/>
      <c r="Z8" s="1038"/>
      <c r="AA8" s="1038">
        <v>4</v>
      </c>
      <c r="AB8" s="1038"/>
      <c r="AC8" s="1038"/>
      <c r="AD8" s="1038"/>
      <c r="AE8" s="1039"/>
      <c r="AF8" s="1031">
        <v>4</v>
      </c>
      <c r="AG8" s="1032"/>
      <c r="AH8" s="1032"/>
      <c r="AI8" s="1032"/>
      <c r="AJ8" s="1033"/>
      <c r="AK8" s="1080" t="s">
        <v>558</v>
      </c>
      <c r="AL8" s="1081"/>
      <c r="AM8" s="1081"/>
      <c r="AN8" s="1081"/>
      <c r="AO8" s="1081"/>
      <c r="AP8" s="1081" t="s">
        <v>558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557</v>
      </c>
      <c r="BS8" s="1008" t="s">
        <v>553</v>
      </c>
      <c r="BT8" s="1009"/>
      <c r="BU8" s="1009"/>
      <c r="BV8" s="1009"/>
      <c r="BW8" s="1009"/>
      <c r="BX8" s="1009"/>
      <c r="BY8" s="1009"/>
      <c r="BZ8" s="1009"/>
      <c r="CA8" s="1009"/>
      <c r="CB8" s="1009"/>
      <c r="CC8" s="1009"/>
      <c r="CD8" s="1009"/>
      <c r="CE8" s="1009"/>
      <c r="CF8" s="1009"/>
      <c r="CG8" s="1010"/>
      <c r="CH8" s="983">
        <v>-1</v>
      </c>
      <c r="CI8" s="984"/>
      <c r="CJ8" s="984"/>
      <c r="CK8" s="984"/>
      <c r="CL8" s="985"/>
      <c r="CM8" s="983">
        <v>5</v>
      </c>
      <c r="CN8" s="984"/>
      <c r="CO8" s="984"/>
      <c r="CP8" s="984"/>
      <c r="CQ8" s="985"/>
      <c r="CR8" s="983">
        <v>4</v>
      </c>
      <c r="CS8" s="984"/>
      <c r="CT8" s="984"/>
      <c r="CU8" s="984"/>
      <c r="CV8" s="985"/>
      <c r="CW8" s="983" t="s">
        <v>558</v>
      </c>
      <c r="CX8" s="984"/>
      <c r="CY8" s="984"/>
      <c r="CZ8" s="984"/>
      <c r="DA8" s="985"/>
      <c r="DB8" s="983" t="s">
        <v>558</v>
      </c>
      <c r="DC8" s="984"/>
      <c r="DD8" s="984"/>
      <c r="DE8" s="984"/>
      <c r="DF8" s="985"/>
      <c r="DG8" s="983" t="s">
        <v>559</v>
      </c>
      <c r="DH8" s="984"/>
      <c r="DI8" s="984"/>
      <c r="DJ8" s="984"/>
      <c r="DK8" s="985"/>
      <c r="DL8" s="983" t="s">
        <v>558</v>
      </c>
      <c r="DM8" s="984"/>
      <c r="DN8" s="984"/>
      <c r="DO8" s="984"/>
      <c r="DP8" s="985"/>
      <c r="DQ8" s="983" t="s">
        <v>559</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-5</v>
      </c>
      <c r="CI9" s="984"/>
      <c r="CJ9" s="984"/>
      <c r="CK9" s="984"/>
      <c r="CL9" s="985"/>
      <c r="CM9" s="983">
        <v>273</v>
      </c>
      <c r="CN9" s="984"/>
      <c r="CO9" s="984"/>
      <c r="CP9" s="984"/>
      <c r="CQ9" s="985"/>
      <c r="CR9" s="983">
        <v>210</v>
      </c>
      <c r="CS9" s="984"/>
      <c r="CT9" s="984"/>
      <c r="CU9" s="984"/>
      <c r="CV9" s="985"/>
      <c r="CW9" s="983" t="s">
        <v>559</v>
      </c>
      <c r="CX9" s="984"/>
      <c r="CY9" s="984"/>
      <c r="CZ9" s="984"/>
      <c r="DA9" s="985"/>
      <c r="DB9" s="983" t="s">
        <v>558</v>
      </c>
      <c r="DC9" s="984"/>
      <c r="DD9" s="984"/>
      <c r="DE9" s="984"/>
      <c r="DF9" s="985"/>
      <c r="DG9" s="983" t="s">
        <v>561</v>
      </c>
      <c r="DH9" s="984"/>
      <c r="DI9" s="984"/>
      <c r="DJ9" s="984"/>
      <c r="DK9" s="985"/>
      <c r="DL9" s="983" t="s">
        <v>561</v>
      </c>
      <c r="DM9" s="984"/>
      <c r="DN9" s="984"/>
      <c r="DO9" s="984"/>
      <c r="DP9" s="985"/>
      <c r="DQ9" s="983" t="s">
        <v>561</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555</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128</v>
      </c>
      <c r="CN10" s="984"/>
      <c r="CO10" s="984"/>
      <c r="CP10" s="984"/>
      <c r="CQ10" s="985"/>
      <c r="CR10" s="983">
        <v>10</v>
      </c>
      <c r="CS10" s="984"/>
      <c r="CT10" s="984"/>
      <c r="CU10" s="984"/>
      <c r="CV10" s="985"/>
      <c r="CW10" s="983">
        <v>3</v>
      </c>
      <c r="CX10" s="984"/>
      <c r="CY10" s="984"/>
      <c r="CZ10" s="984"/>
      <c r="DA10" s="985"/>
      <c r="DB10" s="983" t="s">
        <v>558</v>
      </c>
      <c r="DC10" s="984"/>
      <c r="DD10" s="984"/>
      <c r="DE10" s="984"/>
      <c r="DF10" s="985"/>
      <c r="DG10" s="983" t="s">
        <v>561</v>
      </c>
      <c r="DH10" s="984"/>
      <c r="DI10" s="984"/>
      <c r="DJ10" s="984"/>
      <c r="DK10" s="985"/>
      <c r="DL10" s="983" t="s">
        <v>558</v>
      </c>
      <c r="DM10" s="984"/>
      <c r="DN10" s="984"/>
      <c r="DO10" s="984"/>
      <c r="DP10" s="985"/>
      <c r="DQ10" s="983" t="s">
        <v>558</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556</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50</v>
      </c>
      <c r="CN11" s="984"/>
      <c r="CO11" s="984"/>
      <c r="CP11" s="984"/>
      <c r="CQ11" s="985"/>
      <c r="CR11" s="983">
        <v>13</v>
      </c>
      <c r="CS11" s="984"/>
      <c r="CT11" s="984"/>
      <c r="CU11" s="984"/>
      <c r="CV11" s="985"/>
      <c r="CW11" s="983" t="s">
        <v>559</v>
      </c>
      <c r="CX11" s="984"/>
      <c r="CY11" s="984"/>
      <c r="CZ11" s="984"/>
      <c r="DA11" s="985"/>
      <c r="DB11" s="983" t="s">
        <v>559</v>
      </c>
      <c r="DC11" s="984"/>
      <c r="DD11" s="984"/>
      <c r="DE11" s="984"/>
      <c r="DF11" s="985"/>
      <c r="DG11" s="983" t="s">
        <v>558</v>
      </c>
      <c r="DH11" s="984"/>
      <c r="DI11" s="984"/>
      <c r="DJ11" s="984"/>
      <c r="DK11" s="985"/>
      <c r="DL11" s="983" t="s">
        <v>558</v>
      </c>
      <c r="DM11" s="984"/>
      <c r="DN11" s="984"/>
      <c r="DO11" s="984"/>
      <c r="DP11" s="985"/>
      <c r="DQ11" s="983" t="s">
        <v>558</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10983</v>
      </c>
      <c r="R23" s="1063"/>
      <c r="S23" s="1063"/>
      <c r="T23" s="1063"/>
      <c r="U23" s="1063"/>
      <c r="V23" s="1063">
        <v>10294</v>
      </c>
      <c r="W23" s="1063"/>
      <c r="X23" s="1063"/>
      <c r="Y23" s="1063"/>
      <c r="Z23" s="1063"/>
      <c r="AA23" s="1063">
        <v>689</v>
      </c>
      <c r="AB23" s="1063"/>
      <c r="AC23" s="1063"/>
      <c r="AD23" s="1063"/>
      <c r="AE23" s="1064"/>
      <c r="AF23" s="1065">
        <v>556</v>
      </c>
      <c r="AG23" s="1063"/>
      <c r="AH23" s="1063"/>
      <c r="AI23" s="1063"/>
      <c r="AJ23" s="1066"/>
      <c r="AK23" s="1067"/>
      <c r="AL23" s="1068"/>
      <c r="AM23" s="1068"/>
      <c r="AN23" s="1068"/>
      <c r="AO23" s="1068"/>
      <c r="AP23" s="1063">
        <v>9917</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28</v>
      </c>
      <c r="R28" s="1048"/>
      <c r="S28" s="1048"/>
      <c r="T28" s="1048"/>
      <c r="U28" s="1048"/>
      <c r="V28" s="1048">
        <v>22</v>
      </c>
      <c r="W28" s="1048"/>
      <c r="X28" s="1048"/>
      <c r="Y28" s="1048"/>
      <c r="Z28" s="1048"/>
      <c r="AA28" s="1048">
        <v>6</v>
      </c>
      <c r="AB28" s="1048"/>
      <c r="AC28" s="1048"/>
      <c r="AD28" s="1048"/>
      <c r="AE28" s="1049"/>
      <c r="AF28" s="1050">
        <v>6</v>
      </c>
      <c r="AG28" s="1048"/>
      <c r="AH28" s="1048"/>
      <c r="AI28" s="1048"/>
      <c r="AJ28" s="1051"/>
      <c r="AK28" s="1052" t="s">
        <v>558</v>
      </c>
      <c r="AL28" s="1040"/>
      <c r="AM28" s="1040"/>
      <c r="AN28" s="1040"/>
      <c r="AO28" s="1040"/>
      <c r="AP28" s="1040" t="s">
        <v>558</v>
      </c>
      <c r="AQ28" s="1040"/>
      <c r="AR28" s="1040"/>
      <c r="AS28" s="1040"/>
      <c r="AT28" s="1040"/>
      <c r="AU28" s="1040" t="s">
        <v>558</v>
      </c>
      <c r="AV28" s="1040"/>
      <c r="AW28" s="1040"/>
      <c r="AX28" s="1040"/>
      <c r="AY28" s="1040"/>
      <c r="AZ28" s="1041" t="s">
        <v>551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1670</v>
      </c>
      <c r="R29" s="1038"/>
      <c r="S29" s="1038"/>
      <c r="T29" s="1038"/>
      <c r="U29" s="1038"/>
      <c r="V29" s="1038">
        <v>1516</v>
      </c>
      <c r="W29" s="1038"/>
      <c r="X29" s="1038"/>
      <c r="Y29" s="1038"/>
      <c r="Z29" s="1038"/>
      <c r="AA29" s="1038">
        <v>154</v>
      </c>
      <c r="AB29" s="1038"/>
      <c r="AC29" s="1038"/>
      <c r="AD29" s="1038"/>
      <c r="AE29" s="1039"/>
      <c r="AF29" s="1031">
        <v>154</v>
      </c>
      <c r="AG29" s="1032"/>
      <c r="AH29" s="1032"/>
      <c r="AI29" s="1032"/>
      <c r="AJ29" s="1033"/>
      <c r="AK29" s="974">
        <v>137</v>
      </c>
      <c r="AL29" s="965"/>
      <c r="AM29" s="965"/>
      <c r="AN29" s="965"/>
      <c r="AO29" s="965"/>
      <c r="AP29" s="965" t="s">
        <v>559</v>
      </c>
      <c r="AQ29" s="965"/>
      <c r="AR29" s="965"/>
      <c r="AS29" s="965"/>
      <c r="AT29" s="965"/>
      <c r="AU29" s="965" t="s">
        <v>558</v>
      </c>
      <c r="AV29" s="965"/>
      <c r="AW29" s="965"/>
      <c r="AX29" s="965"/>
      <c r="AY29" s="965"/>
      <c r="AZ29" s="1036" t="s">
        <v>551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111</v>
      </c>
      <c r="R30" s="1038"/>
      <c r="S30" s="1038"/>
      <c r="T30" s="1038"/>
      <c r="U30" s="1038"/>
      <c r="V30" s="1038">
        <v>105</v>
      </c>
      <c r="W30" s="1038"/>
      <c r="X30" s="1038"/>
      <c r="Y30" s="1038"/>
      <c r="Z30" s="1038"/>
      <c r="AA30" s="1038">
        <v>6</v>
      </c>
      <c r="AB30" s="1038"/>
      <c r="AC30" s="1038"/>
      <c r="AD30" s="1038"/>
      <c r="AE30" s="1039"/>
      <c r="AF30" s="1031">
        <v>6</v>
      </c>
      <c r="AG30" s="1032"/>
      <c r="AH30" s="1032"/>
      <c r="AI30" s="1032"/>
      <c r="AJ30" s="1033"/>
      <c r="AK30" s="974">
        <v>25</v>
      </c>
      <c r="AL30" s="965"/>
      <c r="AM30" s="965"/>
      <c r="AN30" s="965"/>
      <c r="AO30" s="965"/>
      <c r="AP30" s="965">
        <v>3</v>
      </c>
      <c r="AQ30" s="965"/>
      <c r="AR30" s="965"/>
      <c r="AS30" s="965"/>
      <c r="AT30" s="965"/>
      <c r="AU30" s="965">
        <v>1</v>
      </c>
      <c r="AV30" s="965"/>
      <c r="AW30" s="965"/>
      <c r="AX30" s="965"/>
      <c r="AY30" s="965"/>
      <c r="AZ30" s="1036" t="s">
        <v>551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1702</v>
      </c>
      <c r="R31" s="1038"/>
      <c r="S31" s="1038"/>
      <c r="T31" s="1038"/>
      <c r="U31" s="1038"/>
      <c r="V31" s="1038">
        <v>1687</v>
      </c>
      <c r="W31" s="1038"/>
      <c r="X31" s="1038"/>
      <c r="Y31" s="1038"/>
      <c r="Z31" s="1038"/>
      <c r="AA31" s="1038">
        <v>15</v>
      </c>
      <c r="AB31" s="1038"/>
      <c r="AC31" s="1038"/>
      <c r="AD31" s="1038"/>
      <c r="AE31" s="1039"/>
      <c r="AF31" s="1031">
        <v>15</v>
      </c>
      <c r="AG31" s="1032"/>
      <c r="AH31" s="1032"/>
      <c r="AI31" s="1032"/>
      <c r="AJ31" s="1033"/>
      <c r="AK31" s="974">
        <v>251</v>
      </c>
      <c r="AL31" s="965"/>
      <c r="AM31" s="965"/>
      <c r="AN31" s="965"/>
      <c r="AO31" s="965"/>
      <c r="AP31" s="965" t="s">
        <v>558</v>
      </c>
      <c r="AQ31" s="965"/>
      <c r="AR31" s="965"/>
      <c r="AS31" s="965"/>
      <c r="AT31" s="965"/>
      <c r="AU31" s="965" t="s">
        <v>558</v>
      </c>
      <c r="AV31" s="965"/>
      <c r="AW31" s="965"/>
      <c r="AX31" s="965"/>
      <c r="AY31" s="965"/>
      <c r="AZ31" s="1036" t="s">
        <v>551</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145</v>
      </c>
      <c r="R32" s="1038"/>
      <c r="S32" s="1038"/>
      <c r="T32" s="1038"/>
      <c r="U32" s="1038"/>
      <c r="V32" s="1038">
        <v>143</v>
      </c>
      <c r="W32" s="1038"/>
      <c r="X32" s="1038"/>
      <c r="Y32" s="1038"/>
      <c r="Z32" s="1038"/>
      <c r="AA32" s="1038">
        <v>2</v>
      </c>
      <c r="AB32" s="1038"/>
      <c r="AC32" s="1038"/>
      <c r="AD32" s="1038"/>
      <c r="AE32" s="1039"/>
      <c r="AF32" s="1031">
        <v>2</v>
      </c>
      <c r="AG32" s="1032"/>
      <c r="AH32" s="1032"/>
      <c r="AI32" s="1032"/>
      <c r="AJ32" s="1033"/>
      <c r="AK32" s="974">
        <v>289</v>
      </c>
      <c r="AL32" s="965"/>
      <c r="AM32" s="965"/>
      <c r="AN32" s="965"/>
      <c r="AO32" s="965"/>
      <c r="AP32" s="965" t="s">
        <v>558</v>
      </c>
      <c r="AQ32" s="965"/>
      <c r="AR32" s="965"/>
      <c r="AS32" s="965"/>
      <c r="AT32" s="965"/>
      <c r="AU32" s="965" t="s">
        <v>558</v>
      </c>
      <c r="AV32" s="965"/>
      <c r="AW32" s="965"/>
      <c r="AX32" s="965"/>
      <c r="AY32" s="965"/>
      <c r="AZ32" s="1036" t="s">
        <v>551</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870</v>
      </c>
      <c r="R33" s="1038"/>
      <c r="S33" s="1038"/>
      <c r="T33" s="1038"/>
      <c r="U33" s="1038"/>
      <c r="V33" s="1038">
        <v>864</v>
      </c>
      <c r="W33" s="1038"/>
      <c r="X33" s="1038"/>
      <c r="Y33" s="1038"/>
      <c r="Z33" s="1038"/>
      <c r="AA33" s="1038">
        <v>6</v>
      </c>
      <c r="AB33" s="1038"/>
      <c r="AC33" s="1038"/>
      <c r="AD33" s="1038"/>
      <c r="AE33" s="1039"/>
      <c r="AF33" s="1031">
        <v>823</v>
      </c>
      <c r="AG33" s="1032"/>
      <c r="AH33" s="1032"/>
      <c r="AI33" s="1032"/>
      <c r="AJ33" s="1033"/>
      <c r="AK33" s="974">
        <v>105</v>
      </c>
      <c r="AL33" s="965"/>
      <c r="AM33" s="965"/>
      <c r="AN33" s="965"/>
      <c r="AO33" s="965"/>
      <c r="AP33" s="965">
        <v>172</v>
      </c>
      <c r="AQ33" s="965"/>
      <c r="AR33" s="965"/>
      <c r="AS33" s="965"/>
      <c r="AT33" s="965"/>
      <c r="AU33" s="965">
        <v>108</v>
      </c>
      <c r="AV33" s="965"/>
      <c r="AW33" s="965"/>
      <c r="AX33" s="965"/>
      <c r="AY33" s="965"/>
      <c r="AZ33" s="1036" t="s">
        <v>551</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289</v>
      </c>
      <c r="R34" s="1038"/>
      <c r="S34" s="1038"/>
      <c r="T34" s="1038"/>
      <c r="U34" s="1038"/>
      <c r="V34" s="1038">
        <v>270</v>
      </c>
      <c r="W34" s="1038"/>
      <c r="X34" s="1038"/>
      <c r="Y34" s="1038"/>
      <c r="Z34" s="1038"/>
      <c r="AA34" s="1038">
        <v>19</v>
      </c>
      <c r="AB34" s="1038"/>
      <c r="AC34" s="1038"/>
      <c r="AD34" s="1038"/>
      <c r="AE34" s="1039"/>
      <c r="AF34" s="1031">
        <v>366</v>
      </c>
      <c r="AG34" s="1032"/>
      <c r="AH34" s="1032"/>
      <c r="AI34" s="1032"/>
      <c r="AJ34" s="1033"/>
      <c r="AK34" s="974">
        <v>47</v>
      </c>
      <c r="AL34" s="965"/>
      <c r="AM34" s="965"/>
      <c r="AN34" s="965"/>
      <c r="AO34" s="965"/>
      <c r="AP34" s="965">
        <v>441</v>
      </c>
      <c r="AQ34" s="965"/>
      <c r="AR34" s="965"/>
      <c r="AS34" s="965"/>
      <c r="AT34" s="965"/>
      <c r="AU34" s="965">
        <v>211</v>
      </c>
      <c r="AV34" s="965"/>
      <c r="AW34" s="965"/>
      <c r="AX34" s="965"/>
      <c r="AY34" s="965"/>
      <c r="AZ34" s="1036" t="s">
        <v>551</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560</v>
      </c>
      <c r="R35" s="1038"/>
      <c r="S35" s="1038"/>
      <c r="T35" s="1038"/>
      <c r="U35" s="1038"/>
      <c r="V35" s="1038">
        <v>557</v>
      </c>
      <c r="W35" s="1038"/>
      <c r="X35" s="1038"/>
      <c r="Y35" s="1038"/>
      <c r="Z35" s="1038"/>
      <c r="AA35" s="1038">
        <v>3</v>
      </c>
      <c r="AB35" s="1038"/>
      <c r="AC35" s="1038"/>
      <c r="AD35" s="1038"/>
      <c r="AE35" s="1039"/>
      <c r="AF35" s="1031">
        <v>3</v>
      </c>
      <c r="AG35" s="1032"/>
      <c r="AH35" s="1032"/>
      <c r="AI35" s="1032"/>
      <c r="AJ35" s="1033"/>
      <c r="AK35" s="974">
        <v>421</v>
      </c>
      <c r="AL35" s="965"/>
      <c r="AM35" s="965"/>
      <c r="AN35" s="965"/>
      <c r="AO35" s="965"/>
      <c r="AP35" s="965">
        <v>4042</v>
      </c>
      <c r="AQ35" s="965"/>
      <c r="AR35" s="965"/>
      <c r="AS35" s="965"/>
      <c r="AT35" s="965"/>
      <c r="AU35" s="965">
        <v>3589</v>
      </c>
      <c r="AV35" s="965"/>
      <c r="AW35" s="965"/>
      <c r="AX35" s="965"/>
      <c r="AY35" s="965"/>
      <c r="AZ35" s="1036" t="s">
        <v>551</v>
      </c>
      <c r="BA35" s="1036"/>
      <c r="BB35" s="1036"/>
      <c r="BC35" s="1036"/>
      <c r="BD35" s="1036"/>
      <c r="BE35" s="1020" t="s">
        <v>389</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390</v>
      </c>
      <c r="C36" s="1026"/>
      <c r="D36" s="1026"/>
      <c r="E36" s="1026"/>
      <c r="F36" s="1026"/>
      <c r="G36" s="1026"/>
      <c r="H36" s="1026"/>
      <c r="I36" s="1026"/>
      <c r="J36" s="1026"/>
      <c r="K36" s="1026"/>
      <c r="L36" s="1026"/>
      <c r="M36" s="1026"/>
      <c r="N36" s="1026"/>
      <c r="O36" s="1026"/>
      <c r="P36" s="1027"/>
      <c r="Q36" s="1037">
        <v>224</v>
      </c>
      <c r="R36" s="1038"/>
      <c r="S36" s="1038"/>
      <c r="T36" s="1038"/>
      <c r="U36" s="1038"/>
      <c r="V36" s="1038">
        <v>220</v>
      </c>
      <c r="W36" s="1038"/>
      <c r="X36" s="1038"/>
      <c r="Y36" s="1038"/>
      <c r="Z36" s="1038"/>
      <c r="AA36" s="1038">
        <v>4</v>
      </c>
      <c r="AB36" s="1038"/>
      <c r="AC36" s="1038"/>
      <c r="AD36" s="1038"/>
      <c r="AE36" s="1039"/>
      <c r="AF36" s="1031">
        <v>4</v>
      </c>
      <c r="AG36" s="1032"/>
      <c r="AH36" s="1032"/>
      <c r="AI36" s="1032"/>
      <c r="AJ36" s="1033"/>
      <c r="AK36" s="974">
        <v>154</v>
      </c>
      <c r="AL36" s="965"/>
      <c r="AM36" s="965"/>
      <c r="AN36" s="965"/>
      <c r="AO36" s="965"/>
      <c r="AP36" s="965">
        <v>2170</v>
      </c>
      <c r="AQ36" s="965"/>
      <c r="AR36" s="965"/>
      <c r="AS36" s="965"/>
      <c r="AT36" s="965"/>
      <c r="AU36" s="965">
        <v>1808</v>
      </c>
      <c r="AV36" s="965"/>
      <c r="AW36" s="965"/>
      <c r="AX36" s="965"/>
      <c r="AY36" s="965"/>
      <c r="AZ36" s="1036" t="s">
        <v>551</v>
      </c>
      <c r="BA36" s="1036"/>
      <c r="BB36" s="1036"/>
      <c r="BC36" s="1036"/>
      <c r="BD36" s="1036"/>
      <c r="BE36" s="1020" t="s">
        <v>389</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391</v>
      </c>
      <c r="C37" s="1026"/>
      <c r="D37" s="1026"/>
      <c r="E37" s="1026"/>
      <c r="F37" s="1026"/>
      <c r="G37" s="1026"/>
      <c r="H37" s="1026"/>
      <c r="I37" s="1026"/>
      <c r="J37" s="1026"/>
      <c r="K37" s="1026"/>
      <c r="L37" s="1026"/>
      <c r="M37" s="1026"/>
      <c r="N37" s="1026"/>
      <c r="O37" s="1026"/>
      <c r="P37" s="1027"/>
      <c r="Q37" s="1037">
        <v>184</v>
      </c>
      <c r="R37" s="1038"/>
      <c r="S37" s="1038"/>
      <c r="T37" s="1038"/>
      <c r="U37" s="1038"/>
      <c r="V37" s="1038">
        <v>181</v>
      </c>
      <c r="W37" s="1038"/>
      <c r="X37" s="1038"/>
      <c r="Y37" s="1038"/>
      <c r="Z37" s="1038"/>
      <c r="AA37" s="1038">
        <v>3</v>
      </c>
      <c r="AB37" s="1038"/>
      <c r="AC37" s="1038"/>
      <c r="AD37" s="1038"/>
      <c r="AE37" s="1039"/>
      <c r="AF37" s="1031">
        <v>3</v>
      </c>
      <c r="AG37" s="1032"/>
      <c r="AH37" s="1032"/>
      <c r="AI37" s="1032"/>
      <c r="AJ37" s="1033"/>
      <c r="AK37" s="974">
        <v>130</v>
      </c>
      <c r="AL37" s="965"/>
      <c r="AM37" s="965"/>
      <c r="AN37" s="965"/>
      <c r="AO37" s="965"/>
      <c r="AP37" s="965">
        <v>1469</v>
      </c>
      <c r="AQ37" s="965"/>
      <c r="AR37" s="965"/>
      <c r="AS37" s="965"/>
      <c r="AT37" s="965"/>
      <c r="AU37" s="965">
        <v>1345</v>
      </c>
      <c r="AV37" s="965"/>
      <c r="AW37" s="965"/>
      <c r="AX37" s="965"/>
      <c r="AY37" s="965"/>
      <c r="AZ37" s="1036" t="s">
        <v>551</v>
      </c>
      <c r="BA37" s="1036"/>
      <c r="BB37" s="1036"/>
      <c r="BC37" s="1036"/>
      <c r="BD37" s="1036"/>
      <c r="BE37" s="1020" t="s">
        <v>389</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392</v>
      </c>
      <c r="C38" s="1026"/>
      <c r="D38" s="1026"/>
      <c r="E38" s="1026"/>
      <c r="F38" s="1026"/>
      <c r="G38" s="1026"/>
      <c r="H38" s="1026"/>
      <c r="I38" s="1026"/>
      <c r="J38" s="1026"/>
      <c r="K38" s="1026"/>
      <c r="L38" s="1026"/>
      <c r="M38" s="1026"/>
      <c r="N38" s="1026"/>
      <c r="O38" s="1026"/>
      <c r="P38" s="1027"/>
      <c r="Q38" s="1037">
        <v>40</v>
      </c>
      <c r="R38" s="1038"/>
      <c r="S38" s="1038"/>
      <c r="T38" s="1038"/>
      <c r="U38" s="1038"/>
      <c r="V38" s="1038">
        <v>39</v>
      </c>
      <c r="W38" s="1038"/>
      <c r="X38" s="1038"/>
      <c r="Y38" s="1038"/>
      <c r="Z38" s="1038"/>
      <c r="AA38" s="1038">
        <v>1</v>
      </c>
      <c r="AB38" s="1038"/>
      <c r="AC38" s="1038"/>
      <c r="AD38" s="1038"/>
      <c r="AE38" s="1039"/>
      <c r="AF38" s="1031">
        <v>1</v>
      </c>
      <c r="AG38" s="1032"/>
      <c r="AH38" s="1032"/>
      <c r="AI38" s="1032"/>
      <c r="AJ38" s="1033"/>
      <c r="AK38" s="974">
        <v>15</v>
      </c>
      <c r="AL38" s="965"/>
      <c r="AM38" s="965"/>
      <c r="AN38" s="965"/>
      <c r="AO38" s="965"/>
      <c r="AP38" s="965">
        <v>85</v>
      </c>
      <c r="AQ38" s="965"/>
      <c r="AR38" s="965"/>
      <c r="AS38" s="965"/>
      <c r="AT38" s="965"/>
      <c r="AU38" s="965">
        <v>76</v>
      </c>
      <c r="AV38" s="965"/>
      <c r="AW38" s="965"/>
      <c r="AX38" s="965"/>
      <c r="AY38" s="965"/>
      <c r="AZ38" s="1036" t="s">
        <v>551</v>
      </c>
      <c r="BA38" s="1036"/>
      <c r="BB38" s="1036"/>
      <c r="BC38" s="1036"/>
      <c r="BD38" s="1036"/>
      <c r="BE38" s="1020" t="s">
        <v>389</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393</v>
      </c>
      <c r="C39" s="1026"/>
      <c r="D39" s="1026"/>
      <c r="E39" s="1026"/>
      <c r="F39" s="1026"/>
      <c r="G39" s="1026"/>
      <c r="H39" s="1026"/>
      <c r="I39" s="1026"/>
      <c r="J39" s="1026"/>
      <c r="K39" s="1026"/>
      <c r="L39" s="1026"/>
      <c r="M39" s="1026"/>
      <c r="N39" s="1026"/>
      <c r="O39" s="1026"/>
      <c r="P39" s="1027"/>
      <c r="Q39" s="1037">
        <v>18</v>
      </c>
      <c r="R39" s="1038"/>
      <c r="S39" s="1038"/>
      <c r="T39" s="1038"/>
      <c r="U39" s="1038"/>
      <c r="V39" s="1038">
        <v>18</v>
      </c>
      <c r="W39" s="1038"/>
      <c r="X39" s="1038"/>
      <c r="Y39" s="1038"/>
      <c r="Z39" s="1038"/>
      <c r="AA39" s="1038" t="s">
        <v>550</v>
      </c>
      <c r="AB39" s="1038"/>
      <c r="AC39" s="1038"/>
      <c r="AD39" s="1038"/>
      <c r="AE39" s="1039"/>
      <c r="AF39" s="1031" t="s">
        <v>112</v>
      </c>
      <c r="AG39" s="1032"/>
      <c r="AH39" s="1032"/>
      <c r="AI39" s="1032"/>
      <c r="AJ39" s="1033"/>
      <c r="AK39" s="974">
        <v>18</v>
      </c>
      <c r="AL39" s="965"/>
      <c r="AM39" s="965"/>
      <c r="AN39" s="965"/>
      <c r="AO39" s="965"/>
      <c r="AP39" s="965" t="s">
        <v>558</v>
      </c>
      <c r="AQ39" s="965"/>
      <c r="AR39" s="965"/>
      <c r="AS39" s="965"/>
      <c r="AT39" s="965"/>
      <c r="AU39" s="965" t="s">
        <v>558</v>
      </c>
      <c r="AV39" s="965"/>
      <c r="AW39" s="965"/>
      <c r="AX39" s="965"/>
      <c r="AY39" s="965"/>
      <c r="AZ39" s="1036" t="s">
        <v>551</v>
      </c>
      <c r="BA39" s="1036"/>
      <c r="BB39" s="1036"/>
      <c r="BC39" s="1036"/>
      <c r="BD39" s="1036"/>
      <c r="BE39" s="1020" t="s">
        <v>389</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t="s">
        <v>394</v>
      </c>
      <c r="C40" s="1026"/>
      <c r="D40" s="1026"/>
      <c r="E40" s="1026"/>
      <c r="F40" s="1026"/>
      <c r="G40" s="1026"/>
      <c r="H40" s="1026"/>
      <c r="I40" s="1026"/>
      <c r="J40" s="1026"/>
      <c r="K40" s="1026"/>
      <c r="L40" s="1026"/>
      <c r="M40" s="1026"/>
      <c r="N40" s="1026"/>
      <c r="O40" s="1026"/>
      <c r="P40" s="1027"/>
      <c r="Q40" s="1037">
        <v>5</v>
      </c>
      <c r="R40" s="1038"/>
      <c r="S40" s="1038"/>
      <c r="T40" s="1038"/>
      <c r="U40" s="1038"/>
      <c r="V40" s="1038">
        <v>5</v>
      </c>
      <c r="W40" s="1038"/>
      <c r="X40" s="1038"/>
      <c r="Y40" s="1038"/>
      <c r="Z40" s="1038"/>
      <c r="AA40" s="1038" t="s">
        <v>550</v>
      </c>
      <c r="AB40" s="1038"/>
      <c r="AC40" s="1038"/>
      <c r="AD40" s="1038"/>
      <c r="AE40" s="1039"/>
      <c r="AF40" s="1031" t="s">
        <v>112</v>
      </c>
      <c r="AG40" s="1032"/>
      <c r="AH40" s="1032"/>
      <c r="AI40" s="1032"/>
      <c r="AJ40" s="1033"/>
      <c r="AK40" s="974">
        <v>5</v>
      </c>
      <c r="AL40" s="965"/>
      <c r="AM40" s="965"/>
      <c r="AN40" s="965"/>
      <c r="AO40" s="965"/>
      <c r="AP40" s="965" t="s">
        <v>558</v>
      </c>
      <c r="AQ40" s="965"/>
      <c r="AR40" s="965"/>
      <c r="AS40" s="965"/>
      <c r="AT40" s="965"/>
      <c r="AU40" s="965" t="s">
        <v>559</v>
      </c>
      <c r="AV40" s="965"/>
      <c r="AW40" s="965"/>
      <c r="AX40" s="965"/>
      <c r="AY40" s="965"/>
      <c r="AZ40" s="1036" t="s">
        <v>551</v>
      </c>
      <c r="BA40" s="1036"/>
      <c r="BB40" s="1036"/>
      <c r="BC40" s="1036"/>
      <c r="BD40" s="1036"/>
      <c r="BE40" s="1020" t="s">
        <v>389</v>
      </c>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1383</v>
      </c>
      <c r="AG63" s="953"/>
      <c r="AH63" s="953"/>
      <c r="AI63" s="953"/>
      <c r="AJ63" s="1018"/>
      <c r="AK63" s="1019"/>
      <c r="AL63" s="957"/>
      <c r="AM63" s="957"/>
      <c r="AN63" s="957"/>
      <c r="AO63" s="957"/>
      <c r="AP63" s="953">
        <v>8382</v>
      </c>
      <c r="AQ63" s="953"/>
      <c r="AR63" s="953"/>
      <c r="AS63" s="953"/>
      <c r="AT63" s="953"/>
      <c r="AU63" s="953">
        <v>7138</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10384</v>
      </c>
      <c r="R68" s="976"/>
      <c r="S68" s="976"/>
      <c r="T68" s="976"/>
      <c r="U68" s="976"/>
      <c r="V68" s="976">
        <v>9930</v>
      </c>
      <c r="W68" s="976"/>
      <c r="X68" s="976"/>
      <c r="Y68" s="976"/>
      <c r="Z68" s="976"/>
      <c r="AA68" s="976">
        <v>453</v>
      </c>
      <c r="AB68" s="976"/>
      <c r="AC68" s="976"/>
      <c r="AD68" s="976"/>
      <c r="AE68" s="976"/>
      <c r="AF68" s="976">
        <v>453</v>
      </c>
      <c r="AG68" s="976"/>
      <c r="AH68" s="976"/>
      <c r="AI68" s="976"/>
      <c r="AJ68" s="976"/>
      <c r="AK68" s="976">
        <v>3600</v>
      </c>
      <c r="AL68" s="976"/>
      <c r="AM68" s="976"/>
      <c r="AN68" s="976"/>
      <c r="AO68" s="976"/>
      <c r="AP68" s="976" t="s">
        <v>558</v>
      </c>
      <c r="AQ68" s="976"/>
      <c r="AR68" s="976"/>
      <c r="AS68" s="976"/>
      <c r="AT68" s="976"/>
      <c r="AU68" s="976" t="s">
        <v>558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534</v>
      </c>
      <c r="R69" s="965"/>
      <c r="S69" s="965"/>
      <c r="T69" s="965"/>
      <c r="U69" s="965"/>
      <c r="V69" s="965">
        <v>532</v>
      </c>
      <c r="W69" s="965"/>
      <c r="X69" s="965"/>
      <c r="Y69" s="965"/>
      <c r="Z69" s="965"/>
      <c r="AA69" s="965">
        <v>2</v>
      </c>
      <c r="AB69" s="965"/>
      <c r="AC69" s="965"/>
      <c r="AD69" s="965"/>
      <c r="AE69" s="965"/>
      <c r="AF69" s="965">
        <v>2</v>
      </c>
      <c r="AG69" s="965"/>
      <c r="AH69" s="965"/>
      <c r="AI69" s="965"/>
      <c r="AJ69" s="965"/>
      <c r="AK69" s="965" t="s">
        <v>558</v>
      </c>
      <c r="AL69" s="965"/>
      <c r="AM69" s="965"/>
      <c r="AN69" s="965"/>
      <c r="AO69" s="965"/>
      <c r="AP69" s="965" t="s">
        <v>559</v>
      </c>
      <c r="AQ69" s="965"/>
      <c r="AR69" s="965"/>
      <c r="AS69" s="965"/>
      <c r="AT69" s="965"/>
      <c r="AU69" s="965" t="s">
        <v>559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55</v>
      </c>
      <c r="R70" s="965"/>
      <c r="S70" s="965"/>
      <c r="T70" s="965"/>
      <c r="U70" s="965"/>
      <c r="V70" s="965">
        <v>51</v>
      </c>
      <c r="W70" s="965"/>
      <c r="X70" s="965"/>
      <c r="Y70" s="965"/>
      <c r="Z70" s="965"/>
      <c r="AA70" s="965">
        <v>4</v>
      </c>
      <c r="AB70" s="965"/>
      <c r="AC70" s="965"/>
      <c r="AD70" s="965"/>
      <c r="AE70" s="965"/>
      <c r="AF70" s="965">
        <v>4</v>
      </c>
      <c r="AG70" s="965"/>
      <c r="AH70" s="965"/>
      <c r="AI70" s="965"/>
      <c r="AJ70" s="965"/>
      <c r="AK70" s="965" t="s">
        <v>558</v>
      </c>
      <c r="AL70" s="965"/>
      <c r="AM70" s="965"/>
      <c r="AN70" s="965"/>
      <c r="AO70" s="965"/>
      <c r="AP70" s="965" t="s">
        <v>559</v>
      </c>
      <c r="AQ70" s="965"/>
      <c r="AR70" s="965"/>
      <c r="AS70" s="965"/>
      <c r="AT70" s="965"/>
      <c r="AU70" s="965" t="s">
        <v>558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18</v>
      </c>
      <c r="R71" s="965"/>
      <c r="S71" s="965"/>
      <c r="T71" s="965"/>
      <c r="U71" s="965"/>
      <c r="V71" s="965">
        <v>15</v>
      </c>
      <c r="W71" s="965"/>
      <c r="X71" s="965"/>
      <c r="Y71" s="965"/>
      <c r="Z71" s="965"/>
      <c r="AA71" s="965">
        <v>3</v>
      </c>
      <c r="AB71" s="965"/>
      <c r="AC71" s="965"/>
      <c r="AD71" s="965"/>
      <c r="AE71" s="965"/>
      <c r="AF71" s="965">
        <v>3</v>
      </c>
      <c r="AG71" s="965"/>
      <c r="AH71" s="965"/>
      <c r="AI71" s="965"/>
      <c r="AJ71" s="965"/>
      <c r="AK71" s="965" t="s">
        <v>559</v>
      </c>
      <c r="AL71" s="965"/>
      <c r="AM71" s="965"/>
      <c r="AN71" s="965"/>
      <c r="AO71" s="965"/>
      <c r="AP71" s="965" t="s">
        <v>558</v>
      </c>
      <c r="AQ71" s="965"/>
      <c r="AR71" s="965"/>
      <c r="AS71" s="965"/>
      <c r="AT71" s="965"/>
      <c r="AU71" s="965" t="s">
        <v>558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3</v>
      </c>
      <c r="R72" s="965"/>
      <c r="S72" s="965"/>
      <c r="T72" s="965"/>
      <c r="U72" s="965"/>
      <c r="V72" s="965">
        <v>0</v>
      </c>
      <c r="W72" s="965"/>
      <c r="X72" s="965"/>
      <c r="Y72" s="965"/>
      <c r="Z72" s="965"/>
      <c r="AA72" s="965">
        <v>3</v>
      </c>
      <c r="AB72" s="965"/>
      <c r="AC72" s="965"/>
      <c r="AD72" s="965"/>
      <c r="AE72" s="965"/>
      <c r="AF72" s="965">
        <v>3</v>
      </c>
      <c r="AG72" s="965"/>
      <c r="AH72" s="965"/>
      <c r="AI72" s="965"/>
      <c r="AJ72" s="965"/>
      <c r="AK72" s="965" t="s">
        <v>558</v>
      </c>
      <c r="AL72" s="965"/>
      <c r="AM72" s="965"/>
      <c r="AN72" s="965"/>
      <c r="AO72" s="965"/>
      <c r="AP72" s="965" t="s">
        <v>558</v>
      </c>
      <c r="AQ72" s="965"/>
      <c r="AR72" s="965"/>
      <c r="AS72" s="965"/>
      <c r="AT72" s="965"/>
      <c r="AU72" s="965" t="s">
        <v>558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47</v>
      </c>
      <c r="R73" s="965"/>
      <c r="S73" s="965"/>
      <c r="T73" s="965"/>
      <c r="U73" s="965"/>
      <c r="V73" s="965">
        <v>47</v>
      </c>
      <c r="W73" s="965"/>
      <c r="X73" s="965"/>
      <c r="Y73" s="965"/>
      <c r="Z73" s="965"/>
      <c r="AA73" s="965">
        <v>0</v>
      </c>
      <c r="AB73" s="965"/>
      <c r="AC73" s="965"/>
      <c r="AD73" s="965"/>
      <c r="AE73" s="965"/>
      <c r="AF73" s="965">
        <v>0</v>
      </c>
      <c r="AG73" s="965"/>
      <c r="AH73" s="965"/>
      <c r="AI73" s="965"/>
      <c r="AJ73" s="965"/>
      <c r="AK73" s="965" t="s">
        <v>558</v>
      </c>
      <c r="AL73" s="965"/>
      <c r="AM73" s="965"/>
      <c r="AN73" s="965"/>
      <c r="AO73" s="965"/>
      <c r="AP73" s="965" t="s">
        <v>558</v>
      </c>
      <c r="AQ73" s="965"/>
      <c r="AR73" s="965"/>
      <c r="AS73" s="965"/>
      <c r="AT73" s="965"/>
      <c r="AU73" s="965" t="s">
        <v>558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425</v>
      </c>
      <c r="R74" s="965"/>
      <c r="S74" s="965"/>
      <c r="T74" s="965"/>
      <c r="U74" s="965"/>
      <c r="V74" s="965">
        <v>398</v>
      </c>
      <c r="W74" s="965"/>
      <c r="X74" s="965"/>
      <c r="Y74" s="965"/>
      <c r="Z74" s="965"/>
      <c r="AA74" s="965">
        <v>27</v>
      </c>
      <c r="AB74" s="965"/>
      <c r="AC74" s="965"/>
      <c r="AD74" s="965"/>
      <c r="AE74" s="965"/>
      <c r="AF74" s="965">
        <v>5</v>
      </c>
      <c r="AG74" s="965"/>
      <c r="AH74" s="965"/>
      <c r="AI74" s="965"/>
      <c r="AJ74" s="965"/>
      <c r="AK74" s="965" t="s">
        <v>558</v>
      </c>
      <c r="AL74" s="965"/>
      <c r="AM74" s="965"/>
      <c r="AN74" s="965"/>
      <c r="AO74" s="965"/>
      <c r="AP74" s="965" t="s">
        <v>558</v>
      </c>
      <c r="AQ74" s="965"/>
      <c r="AR74" s="965"/>
      <c r="AS74" s="965"/>
      <c r="AT74" s="965"/>
      <c r="AU74" s="965" t="s">
        <v>558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723</v>
      </c>
      <c r="R75" s="973"/>
      <c r="S75" s="973"/>
      <c r="T75" s="973"/>
      <c r="U75" s="974"/>
      <c r="V75" s="975">
        <v>632</v>
      </c>
      <c r="W75" s="973"/>
      <c r="X75" s="973"/>
      <c r="Y75" s="973"/>
      <c r="Z75" s="974"/>
      <c r="AA75" s="975">
        <v>92</v>
      </c>
      <c r="AB75" s="973"/>
      <c r="AC75" s="973"/>
      <c r="AD75" s="973"/>
      <c r="AE75" s="974"/>
      <c r="AF75" s="975">
        <v>92</v>
      </c>
      <c r="AG75" s="973"/>
      <c r="AH75" s="973"/>
      <c r="AI75" s="973"/>
      <c r="AJ75" s="974"/>
      <c r="AK75" s="965" t="s">
        <v>558</v>
      </c>
      <c r="AL75" s="965"/>
      <c r="AM75" s="965"/>
      <c r="AN75" s="965"/>
      <c r="AO75" s="965"/>
      <c r="AP75" s="965" t="s">
        <v>558</v>
      </c>
      <c r="AQ75" s="965"/>
      <c r="AR75" s="965"/>
      <c r="AS75" s="965"/>
      <c r="AT75" s="965"/>
      <c r="AU75" s="965" t="s">
        <v>558</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198</v>
      </c>
      <c r="R76" s="973"/>
      <c r="S76" s="973"/>
      <c r="T76" s="973"/>
      <c r="U76" s="974"/>
      <c r="V76" s="975">
        <v>90</v>
      </c>
      <c r="W76" s="973"/>
      <c r="X76" s="973"/>
      <c r="Y76" s="973"/>
      <c r="Z76" s="974"/>
      <c r="AA76" s="975">
        <v>109</v>
      </c>
      <c r="AB76" s="973"/>
      <c r="AC76" s="973"/>
      <c r="AD76" s="973"/>
      <c r="AE76" s="974"/>
      <c r="AF76" s="975">
        <v>109</v>
      </c>
      <c r="AG76" s="973"/>
      <c r="AH76" s="973"/>
      <c r="AI76" s="973"/>
      <c r="AJ76" s="974"/>
      <c r="AK76" s="965" t="s">
        <v>559</v>
      </c>
      <c r="AL76" s="965"/>
      <c r="AM76" s="965"/>
      <c r="AN76" s="965"/>
      <c r="AO76" s="965"/>
      <c r="AP76" s="965" t="s">
        <v>558</v>
      </c>
      <c r="AQ76" s="965"/>
      <c r="AR76" s="965"/>
      <c r="AS76" s="965"/>
      <c r="AT76" s="965"/>
      <c r="AU76" s="965" t="s">
        <v>559</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191</v>
      </c>
      <c r="R77" s="973"/>
      <c r="S77" s="973"/>
      <c r="T77" s="973"/>
      <c r="U77" s="974"/>
      <c r="V77" s="975">
        <v>182</v>
      </c>
      <c r="W77" s="973"/>
      <c r="X77" s="973"/>
      <c r="Y77" s="973"/>
      <c r="Z77" s="974"/>
      <c r="AA77" s="975">
        <v>9</v>
      </c>
      <c r="AB77" s="973"/>
      <c r="AC77" s="973"/>
      <c r="AD77" s="973"/>
      <c r="AE77" s="974"/>
      <c r="AF77" s="975">
        <v>9</v>
      </c>
      <c r="AG77" s="973"/>
      <c r="AH77" s="973"/>
      <c r="AI77" s="973"/>
      <c r="AJ77" s="974"/>
      <c r="AK77" s="965" t="s">
        <v>558</v>
      </c>
      <c r="AL77" s="965"/>
      <c r="AM77" s="965"/>
      <c r="AN77" s="965"/>
      <c r="AO77" s="965"/>
      <c r="AP77" s="965" t="s">
        <v>558</v>
      </c>
      <c r="AQ77" s="965"/>
      <c r="AR77" s="965"/>
      <c r="AS77" s="965"/>
      <c r="AT77" s="965"/>
      <c r="AU77" s="965" t="s">
        <v>558</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193752</v>
      </c>
      <c r="R78" s="965"/>
      <c r="S78" s="965"/>
      <c r="T78" s="965"/>
      <c r="U78" s="965"/>
      <c r="V78" s="965">
        <v>186919</v>
      </c>
      <c r="W78" s="965"/>
      <c r="X78" s="965"/>
      <c r="Y78" s="965"/>
      <c r="Z78" s="965"/>
      <c r="AA78" s="965">
        <v>6833</v>
      </c>
      <c r="AB78" s="965"/>
      <c r="AC78" s="965"/>
      <c r="AD78" s="965"/>
      <c r="AE78" s="965"/>
      <c r="AF78" s="965">
        <v>6833</v>
      </c>
      <c r="AG78" s="965"/>
      <c r="AH78" s="965"/>
      <c r="AI78" s="965"/>
      <c r="AJ78" s="965"/>
      <c r="AK78" s="965">
        <v>1270</v>
      </c>
      <c r="AL78" s="965"/>
      <c r="AM78" s="965"/>
      <c r="AN78" s="965"/>
      <c r="AO78" s="965"/>
      <c r="AP78" s="965" t="s">
        <v>558</v>
      </c>
      <c r="AQ78" s="965"/>
      <c r="AR78" s="965"/>
      <c r="AS78" s="965"/>
      <c r="AT78" s="965"/>
      <c r="AU78" s="965" t="s">
        <v>560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7513</v>
      </c>
      <c r="AG88" s="953"/>
      <c r="AH88" s="953"/>
      <c r="AI88" s="953"/>
      <c r="AJ88" s="953"/>
      <c r="AK88" s="957"/>
      <c r="AL88" s="957"/>
      <c r="AM88" s="957"/>
      <c r="AN88" s="957"/>
      <c r="AO88" s="957"/>
      <c r="AP88" s="953" t="s">
        <v>558</v>
      </c>
      <c r="AQ88" s="953"/>
      <c r="AR88" s="953"/>
      <c r="AS88" s="953"/>
      <c r="AT88" s="953"/>
      <c r="AU88" s="953" t="s">
        <v>559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337</v>
      </c>
      <c r="CS102" s="945"/>
      <c r="CT102" s="945"/>
      <c r="CU102" s="945"/>
      <c r="CV102" s="946"/>
      <c r="CW102" s="944">
        <v>8</v>
      </c>
      <c r="CX102" s="945"/>
      <c r="CY102" s="945"/>
      <c r="CZ102" s="945"/>
      <c r="DA102" s="946"/>
      <c r="DB102" s="944" t="s">
        <v>558</v>
      </c>
      <c r="DC102" s="945"/>
      <c r="DD102" s="945"/>
      <c r="DE102" s="945"/>
      <c r="DF102" s="946"/>
      <c r="DG102" s="944" t="s">
        <v>558</v>
      </c>
      <c r="DH102" s="945"/>
      <c r="DI102" s="945"/>
      <c r="DJ102" s="945"/>
      <c r="DK102" s="946"/>
      <c r="DL102" s="944" t="s">
        <v>558</v>
      </c>
      <c r="DM102" s="945"/>
      <c r="DN102" s="945"/>
      <c r="DO102" s="945"/>
      <c r="DP102" s="946"/>
      <c r="DQ102" s="944" t="s">
        <v>558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286</v>
      </c>
      <c r="AG109" s="886"/>
      <c r="AH109" s="886"/>
      <c r="AI109" s="886"/>
      <c r="AJ109" s="887"/>
      <c r="AK109" s="888" t="s">
        <v>285</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286</v>
      </c>
      <c r="BW109" s="886"/>
      <c r="BX109" s="886"/>
      <c r="BY109" s="886"/>
      <c r="BZ109" s="887"/>
      <c r="CA109" s="888" t="s">
        <v>285</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286</v>
      </c>
      <c r="DM109" s="886"/>
      <c r="DN109" s="886"/>
      <c r="DO109" s="886"/>
      <c r="DP109" s="887"/>
      <c r="DQ109" s="888" t="s">
        <v>285</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1661424</v>
      </c>
      <c r="AB110" s="871"/>
      <c r="AC110" s="871"/>
      <c r="AD110" s="871"/>
      <c r="AE110" s="872"/>
      <c r="AF110" s="873">
        <v>1462903</v>
      </c>
      <c r="AG110" s="871"/>
      <c r="AH110" s="871"/>
      <c r="AI110" s="871"/>
      <c r="AJ110" s="872"/>
      <c r="AK110" s="873">
        <v>1342906</v>
      </c>
      <c r="AL110" s="871"/>
      <c r="AM110" s="871"/>
      <c r="AN110" s="871"/>
      <c r="AO110" s="872"/>
      <c r="AP110" s="874">
        <v>23.6</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10476549</v>
      </c>
      <c r="BR110" s="798"/>
      <c r="BS110" s="798"/>
      <c r="BT110" s="798"/>
      <c r="BU110" s="798"/>
      <c r="BV110" s="798">
        <v>9911747</v>
      </c>
      <c r="BW110" s="798"/>
      <c r="BX110" s="798"/>
      <c r="BY110" s="798"/>
      <c r="BZ110" s="798"/>
      <c r="CA110" s="798">
        <v>9916985</v>
      </c>
      <c r="CB110" s="798"/>
      <c r="CC110" s="798"/>
      <c r="CD110" s="798"/>
      <c r="CE110" s="798"/>
      <c r="CF110" s="859">
        <v>174</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222161</v>
      </c>
      <c r="BR111" s="769"/>
      <c r="BS111" s="769"/>
      <c r="BT111" s="769"/>
      <c r="BU111" s="769"/>
      <c r="BV111" s="769">
        <v>200934</v>
      </c>
      <c r="BW111" s="769"/>
      <c r="BX111" s="769"/>
      <c r="BY111" s="769"/>
      <c r="BZ111" s="769"/>
      <c r="CA111" s="769">
        <v>182504</v>
      </c>
      <c r="CB111" s="769"/>
      <c r="CC111" s="769"/>
      <c r="CD111" s="769"/>
      <c r="CE111" s="769"/>
      <c r="CF111" s="846">
        <v>3.2</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7885291</v>
      </c>
      <c r="BR112" s="769"/>
      <c r="BS112" s="769"/>
      <c r="BT112" s="769"/>
      <c r="BU112" s="769"/>
      <c r="BV112" s="769">
        <v>7475118</v>
      </c>
      <c r="BW112" s="769"/>
      <c r="BX112" s="769"/>
      <c r="BY112" s="769"/>
      <c r="BZ112" s="769"/>
      <c r="CA112" s="769">
        <v>7138933</v>
      </c>
      <c r="CB112" s="769"/>
      <c r="CC112" s="769"/>
      <c r="CD112" s="769"/>
      <c r="CE112" s="769"/>
      <c r="CF112" s="846">
        <v>125.2</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642127</v>
      </c>
      <c r="AB113" s="907"/>
      <c r="AC113" s="907"/>
      <c r="AD113" s="907"/>
      <c r="AE113" s="908"/>
      <c r="AF113" s="909">
        <v>653090</v>
      </c>
      <c r="AG113" s="907"/>
      <c r="AH113" s="907"/>
      <c r="AI113" s="907"/>
      <c r="AJ113" s="908"/>
      <c r="AK113" s="909">
        <v>663006</v>
      </c>
      <c r="AL113" s="907"/>
      <c r="AM113" s="907"/>
      <c r="AN113" s="907"/>
      <c r="AO113" s="908"/>
      <c r="AP113" s="910">
        <v>11.6</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6394</v>
      </c>
      <c r="DH113" s="782"/>
      <c r="DI113" s="782"/>
      <c r="DJ113" s="782"/>
      <c r="DK113" s="783"/>
      <c r="DL113" s="784">
        <v>5569</v>
      </c>
      <c r="DM113" s="782"/>
      <c r="DN113" s="782"/>
      <c r="DO113" s="782"/>
      <c r="DP113" s="783"/>
      <c r="DQ113" s="784">
        <v>4801</v>
      </c>
      <c r="DR113" s="782"/>
      <c r="DS113" s="782"/>
      <c r="DT113" s="782"/>
      <c r="DU113" s="783"/>
      <c r="DV113" s="752">
        <v>0.1</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1726123</v>
      </c>
      <c r="BR114" s="769"/>
      <c r="BS114" s="769"/>
      <c r="BT114" s="769"/>
      <c r="BU114" s="769"/>
      <c r="BV114" s="769">
        <v>1682910</v>
      </c>
      <c r="BW114" s="769"/>
      <c r="BX114" s="769"/>
      <c r="BY114" s="769"/>
      <c r="BZ114" s="769"/>
      <c r="CA114" s="769">
        <v>1572819</v>
      </c>
      <c r="CB114" s="769"/>
      <c r="CC114" s="769"/>
      <c r="CD114" s="769"/>
      <c r="CE114" s="769"/>
      <c r="CF114" s="846">
        <v>27.6</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v>177703</v>
      </c>
      <c r="DR114" s="782"/>
      <c r="DS114" s="782"/>
      <c r="DT114" s="782"/>
      <c r="DU114" s="783"/>
      <c r="DV114" s="752">
        <v>3.1</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29261</v>
      </c>
      <c r="AB115" s="907"/>
      <c r="AC115" s="907"/>
      <c r="AD115" s="907"/>
      <c r="AE115" s="908"/>
      <c r="AF115" s="909">
        <v>21227</v>
      </c>
      <c r="AG115" s="907"/>
      <c r="AH115" s="907"/>
      <c r="AI115" s="907"/>
      <c r="AJ115" s="908"/>
      <c r="AK115" s="909">
        <v>18430</v>
      </c>
      <c r="AL115" s="907"/>
      <c r="AM115" s="907"/>
      <c r="AN115" s="907"/>
      <c r="AO115" s="908"/>
      <c r="AP115" s="910">
        <v>0.3</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215767</v>
      </c>
      <c r="DH116" s="782"/>
      <c r="DI116" s="782"/>
      <c r="DJ116" s="782"/>
      <c r="DK116" s="783"/>
      <c r="DL116" s="784">
        <v>195365</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2332812</v>
      </c>
      <c r="AB117" s="893"/>
      <c r="AC117" s="893"/>
      <c r="AD117" s="893"/>
      <c r="AE117" s="894"/>
      <c r="AF117" s="896">
        <v>2137220</v>
      </c>
      <c r="AG117" s="893"/>
      <c r="AH117" s="893"/>
      <c r="AI117" s="893"/>
      <c r="AJ117" s="894"/>
      <c r="AK117" s="896">
        <v>2024342</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286</v>
      </c>
      <c r="AG118" s="886"/>
      <c r="AH118" s="886"/>
      <c r="AI118" s="886"/>
      <c r="AJ118" s="887"/>
      <c r="AK118" s="888" t="s">
        <v>285</v>
      </c>
      <c r="AL118" s="886"/>
      <c r="AM118" s="886"/>
      <c r="AN118" s="886"/>
      <c r="AO118" s="887"/>
      <c r="AP118" s="889" t="s">
        <v>410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20310124</v>
      </c>
      <c r="BR118" s="856"/>
      <c r="BS118" s="856"/>
      <c r="BT118" s="856"/>
      <c r="BU118" s="856"/>
      <c r="BV118" s="856">
        <v>19270709</v>
      </c>
      <c r="BW118" s="856"/>
      <c r="BX118" s="856"/>
      <c r="BY118" s="856"/>
      <c r="BZ118" s="856"/>
      <c r="CA118" s="856">
        <v>18811241</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3108257</v>
      </c>
      <c r="BR119" s="798"/>
      <c r="BS119" s="798"/>
      <c r="BT119" s="798"/>
      <c r="BU119" s="798"/>
      <c r="BV119" s="798">
        <v>4145094</v>
      </c>
      <c r="BW119" s="798"/>
      <c r="BX119" s="798"/>
      <c r="BY119" s="798"/>
      <c r="BZ119" s="798"/>
      <c r="CA119" s="798">
        <v>5032038</v>
      </c>
      <c r="CB119" s="798"/>
      <c r="CC119" s="798"/>
      <c r="CD119" s="798"/>
      <c r="CE119" s="798"/>
      <c r="CF119" s="859">
        <v>88.3</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571583</v>
      </c>
      <c r="BR120" s="769"/>
      <c r="BS120" s="769"/>
      <c r="BT120" s="769"/>
      <c r="BU120" s="769"/>
      <c r="BV120" s="769">
        <v>462115</v>
      </c>
      <c r="BW120" s="769"/>
      <c r="BX120" s="769"/>
      <c r="BY120" s="769"/>
      <c r="BZ120" s="769"/>
      <c r="CA120" s="769">
        <v>391700</v>
      </c>
      <c r="CB120" s="769"/>
      <c r="CC120" s="769"/>
      <c r="CD120" s="769"/>
      <c r="CE120" s="769"/>
      <c r="CF120" s="846">
        <v>6.9</v>
      </c>
      <c r="CG120" s="847"/>
      <c r="CH120" s="847"/>
      <c r="CI120" s="847"/>
      <c r="CJ120" s="847"/>
      <c r="CK120" s="848" t="s">
        <v>444</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3771136</v>
      </c>
      <c r="DH120" s="798"/>
      <c r="DI120" s="798"/>
      <c r="DJ120" s="798"/>
      <c r="DK120" s="798"/>
      <c r="DL120" s="798">
        <v>3652067</v>
      </c>
      <c r="DM120" s="798"/>
      <c r="DN120" s="798"/>
      <c r="DO120" s="798"/>
      <c r="DP120" s="798"/>
      <c r="DQ120" s="798">
        <v>3589192</v>
      </c>
      <c r="DR120" s="798"/>
      <c r="DS120" s="798"/>
      <c r="DT120" s="798"/>
      <c r="DU120" s="798"/>
      <c r="DV120" s="799">
        <v>63</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888</v>
      </c>
      <c r="AB121" s="782"/>
      <c r="AC121" s="782"/>
      <c r="AD121" s="782"/>
      <c r="AE121" s="783"/>
      <c r="AF121" s="784">
        <v>825</v>
      </c>
      <c r="AG121" s="782"/>
      <c r="AH121" s="782"/>
      <c r="AI121" s="782"/>
      <c r="AJ121" s="783"/>
      <c r="AK121" s="784">
        <v>768</v>
      </c>
      <c r="AL121" s="782"/>
      <c r="AM121" s="782"/>
      <c r="AN121" s="782"/>
      <c r="AO121" s="783"/>
      <c r="AP121" s="752">
        <v>0</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11679841</v>
      </c>
      <c r="BR121" s="856"/>
      <c r="BS121" s="856"/>
      <c r="BT121" s="856"/>
      <c r="BU121" s="856"/>
      <c r="BV121" s="856">
        <v>11147508</v>
      </c>
      <c r="BW121" s="856"/>
      <c r="BX121" s="856"/>
      <c r="BY121" s="856"/>
      <c r="BZ121" s="856"/>
      <c r="CA121" s="856">
        <v>10804177</v>
      </c>
      <c r="CB121" s="856"/>
      <c r="CC121" s="856"/>
      <c r="CD121" s="856"/>
      <c r="CE121" s="856"/>
      <c r="CF121" s="857">
        <v>189.5</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2162100</v>
      </c>
      <c r="DH121" s="769"/>
      <c r="DI121" s="769"/>
      <c r="DJ121" s="769"/>
      <c r="DK121" s="769"/>
      <c r="DL121" s="769">
        <v>1981409</v>
      </c>
      <c r="DM121" s="769"/>
      <c r="DN121" s="769"/>
      <c r="DO121" s="769"/>
      <c r="DP121" s="769"/>
      <c r="DQ121" s="769">
        <v>1807709</v>
      </c>
      <c r="DR121" s="769"/>
      <c r="DS121" s="769"/>
      <c r="DT121" s="769"/>
      <c r="DU121" s="769"/>
      <c r="DV121" s="821">
        <v>31.7</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447</v>
      </c>
      <c r="BP122" s="836"/>
      <c r="BQ122" s="837">
        <v>15359681</v>
      </c>
      <c r="BR122" s="838"/>
      <c r="BS122" s="838"/>
      <c r="BT122" s="838"/>
      <c r="BU122" s="838"/>
      <c r="BV122" s="838">
        <v>15754717</v>
      </c>
      <c r="BW122" s="838"/>
      <c r="BX122" s="838"/>
      <c r="BY122" s="838"/>
      <c r="BZ122" s="838"/>
      <c r="CA122" s="838">
        <v>16227915</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1507926</v>
      </c>
      <c r="DH122" s="769"/>
      <c r="DI122" s="769"/>
      <c r="DJ122" s="769"/>
      <c r="DK122" s="769"/>
      <c r="DL122" s="769">
        <v>1442789</v>
      </c>
      <c r="DM122" s="769"/>
      <c r="DN122" s="769"/>
      <c r="DO122" s="769"/>
      <c r="DP122" s="769"/>
      <c r="DQ122" s="769">
        <v>1345483</v>
      </c>
      <c r="DR122" s="769"/>
      <c r="DS122" s="769"/>
      <c r="DT122" s="769"/>
      <c r="DU122" s="769"/>
      <c r="DV122" s="821">
        <v>23.6</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28373</v>
      </c>
      <c r="AB123" s="782"/>
      <c r="AC123" s="782"/>
      <c r="AD123" s="782"/>
      <c r="AE123" s="783"/>
      <c r="AF123" s="784">
        <v>20402</v>
      </c>
      <c r="AG123" s="782"/>
      <c r="AH123" s="782"/>
      <c r="AI123" s="782"/>
      <c r="AJ123" s="783"/>
      <c r="AK123" s="784">
        <v>17662</v>
      </c>
      <c r="AL123" s="782"/>
      <c r="AM123" s="782"/>
      <c r="AN123" s="782"/>
      <c r="AO123" s="783"/>
      <c r="AP123" s="752">
        <v>0.3</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92.7</v>
      </c>
      <c r="BR123" s="830"/>
      <c r="BS123" s="830"/>
      <c r="BT123" s="830"/>
      <c r="BU123" s="830"/>
      <c r="BV123" s="830">
        <v>61.1</v>
      </c>
      <c r="BW123" s="830"/>
      <c r="BX123" s="830"/>
      <c r="BY123" s="830"/>
      <c r="BZ123" s="830"/>
      <c r="CA123" s="830">
        <v>45.3</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220869</v>
      </c>
      <c r="DH123" s="782"/>
      <c r="DI123" s="782"/>
      <c r="DJ123" s="782"/>
      <c r="DK123" s="783"/>
      <c r="DL123" s="784">
        <v>209121</v>
      </c>
      <c r="DM123" s="782"/>
      <c r="DN123" s="782"/>
      <c r="DO123" s="782"/>
      <c r="DP123" s="783"/>
      <c r="DQ123" s="784">
        <v>211678</v>
      </c>
      <c r="DR123" s="782"/>
      <c r="DS123" s="782"/>
      <c r="DT123" s="782"/>
      <c r="DU123" s="783"/>
      <c r="DV123" s="752">
        <v>3.7</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222399</v>
      </c>
      <c r="DH124" s="715"/>
      <c r="DI124" s="715"/>
      <c r="DJ124" s="715"/>
      <c r="DK124" s="716"/>
      <c r="DL124" s="717">
        <v>188927</v>
      </c>
      <c r="DM124" s="715"/>
      <c r="DN124" s="715"/>
      <c r="DO124" s="715"/>
      <c r="DP124" s="716"/>
      <c r="DQ124" s="717">
        <v>184170</v>
      </c>
      <c r="DR124" s="715"/>
      <c r="DS124" s="715"/>
      <c r="DT124" s="715"/>
      <c r="DU124" s="716"/>
      <c r="DV124" s="805">
        <v>3.2</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458</v>
      </c>
      <c r="AY127" s="756"/>
      <c r="AZ127" s="756"/>
      <c r="BA127" s="756"/>
      <c r="BB127" s="756"/>
      <c r="BC127" s="756"/>
      <c r="BD127" s="756"/>
      <c r="BE127" s="757"/>
      <c r="BF127" s="758" t="s">
        <v>112</v>
      </c>
      <c r="BG127" s="759"/>
      <c r="BH127" s="759"/>
      <c r="BI127" s="759"/>
      <c r="BJ127" s="759"/>
      <c r="BK127" s="759"/>
      <c r="BL127" s="760"/>
      <c r="BM127" s="758">
        <v>14.06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76000</v>
      </c>
      <c r="AB128" s="722"/>
      <c r="AC128" s="722"/>
      <c r="AD128" s="722"/>
      <c r="AE128" s="723"/>
      <c r="AF128" s="724">
        <v>54290</v>
      </c>
      <c r="AG128" s="722"/>
      <c r="AH128" s="722"/>
      <c r="AI128" s="722"/>
      <c r="AJ128" s="723"/>
      <c r="AK128" s="724">
        <v>65399</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112</v>
      </c>
      <c r="BG128" s="789"/>
      <c r="BH128" s="789"/>
      <c r="BI128" s="789"/>
      <c r="BJ128" s="789"/>
      <c r="BK128" s="789"/>
      <c r="BL128" s="790"/>
      <c r="BM128" s="788">
        <v>19.059999999999999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6704122</v>
      </c>
      <c r="AB129" s="782"/>
      <c r="AC129" s="782"/>
      <c r="AD129" s="782"/>
      <c r="AE129" s="783"/>
      <c r="AF129" s="784">
        <v>7062087</v>
      </c>
      <c r="AG129" s="782"/>
      <c r="AH129" s="782"/>
      <c r="AI129" s="782"/>
      <c r="AJ129" s="783"/>
      <c r="AK129" s="784">
        <v>6967876</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1366862</v>
      </c>
      <c r="AB130" s="782"/>
      <c r="AC130" s="782"/>
      <c r="AD130" s="782"/>
      <c r="AE130" s="783"/>
      <c r="AF130" s="784">
        <v>1309102</v>
      </c>
      <c r="AG130" s="782"/>
      <c r="AH130" s="782"/>
      <c r="AI130" s="782"/>
      <c r="AJ130" s="783"/>
      <c r="AK130" s="784">
        <v>1267105</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45.3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5337260</v>
      </c>
      <c r="AB131" s="715"/>
      <c r="AC131" s="715"/>
      <c r="AD131" s="715"/>
      <c r="AE131" s="716"/>
      <c r="AF131" s="717">
        <v>5752985</v>
      </c>
      <c r="AG131" s="715"/>
      <c r="AH131" s="715"/>
      <c r="AI131" s="715"/>
      <c r="AJ131" s="716"/>
      <c r="AK131" s="717">
        <v>5700771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16.67428606</v>
      </c>
      <c r="AB132" s="738"/>
      <c r="AC132" s="738"/>
      <c r="AD132" s="738"/>
      <c r="AE132" s="739"/>
      <c r="AF132" s="740">
        <v>13.450895490000001</v>
      </c>
      <c r="AG132" s="738"/>
      <c r="AH132" s="738"/>
      <c r="AI132" s="738"/>
      <c r="AJ132" s="739"/>
      <c r="AK132" s="740">
        <v>12.13586724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16.600000000000001</v>
      </c>
      <c r="AB133" s="747"/>
      <c r="AC133" s="747"/>
      <c r="AD133" s="747"/>
      <c r="AE133" s="748"/>
      <c r="AF133" s="746">
        <v>15.3</v>
      </c>
      <c r="AG133" s="747"/>
      <c r="AH133" s="747"/>
      <c r="AI133" s="747"/>
      <c r="AJ133" s="748"/>
      <c r="AK133" s="746">
        <v>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100" workbookViewId="0">
      <selection activeCell="AM11" sqref="AM11:AT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election activeCell="AM11" sqref="AM11:AT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M11" sqref="AM11:AT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31" t="s">
        <v>479</v>
      </c>
      <c r="H9" s="1132"/>
      <c r="I9" s="1132"/>
      <c r="J9" s="1133"/>
      <c r="K9" s="263">
        <v>2094994</v>
      </c>
      <c r="L9" s="264">
        <v>218867</v>
      </c>
      <c r="M9" s="265">
        <v>132943</v>
      </c>
      <c r="N9" s="266">
        <v>64.599999999999994</v>
      </c>
    </row>
    <row r="10" spans="1:16">
      <c r="A10" s="248"/>
      <c r="B10" s="244"/>
      <c r="C10" s="244"/>
      <c r="D10" s="244"/>
      <c r="E10" s="244"/>
      <c r="F10" s="244"/>
      <c r="G10" s="1131" t="s">
        <v>480</v>
      </c>
      <c r="H10" s="1132"/>
      <c r="I10" s="1132"/>
      <c r="J10" s="1133"/>
      <c r="K10" s="267">
        <v>61411</v>
      </c>
      <c r="L10" s="268">
        <v>6416</v>
      </c>
      <c r="M10" s="269">
        <v>15355</v>
      </c>
      <c r="N10" s="270">
        <v>-58.2</v>
      </c>
    </row>
    <row r="11" spans="1:16" ht="13.5" customHeight="1">
      <c r="A11" s="248"/>
      <c r="B11" s="244"/>
      <c r="C11" s="244"/>
      <c r="D11" s="244"/>
      <c r="E11" s="244"/>
      <c r="F11" s="244"/>
      <c r="G11" s="1131" t="s">
        <v>481</v>
      </c>
      <c r="H11" s="1132"/>
      <c r="I11" s="1132"/>
      <c r="J11" s="1133"/>
      <c r="K11" s="267">
        <v>1646</v>
      </c>
      <c r="L11" s="268">
        <v>172</v>
      </c>
      <c r="M11" s="269">
        <v>21605</v>
      </c>
      <c r="N11" s="270">
        <v>-99.2</v>
      </c>
    </row>
    <row r="12" spans="1:16" ht="13.5" customHeight="1">
      <c r="A12" s="248"/>
      <c r="B12" s="244"/>
      <c r="C12" s="244"/>
      <c r="D12" s="244"/>
      <c r="E12" s="244"/>
      <c r="F12" s="244"/>
      <c r="G12" s="1131" t="s">
        <v>482</v>
      </c>
      <c r="H12" s="1132"/>
      <c r="I12" s="1132"/>
      <c r="J12" s="1133"/>
      <c r="K12" s="267">
        <v>20222</v>
      </c>
      <c r="L12" s="268">
        <v>2113</v>
      </c>
      <c r="M12" s="269">
        <v>2278</v>
      </c>
      <c r="N12" s="270">
        <v>-7.2</v>
      </c>
    </row>
    <row r="13" spans="1:16" ht="13.5" customHeight="1">
      <c r="A13" s="248"/>
      <c r="B13" s="244"/>
      <c r="C13" s="244"/>
      <c r="D13" s="244"/>
      <c r="E13" s="244"/>
      <c r="F13" s="244"/>
      <c r="G13" s="1131" t="s">
        <v>483</v>
      </c>
      <c r="H13" s="1132"/>
      <c r="I13" s="1132"/>
      <c r="J13" s="1133"/>
      <c r="K13" s="267" t="s">
        <v>484</v>
      </c>
      <c r="L13" s="268" t="s">
        <v>484</v>
      </c>
      <c r="M13" s="269" t="s">
        <v>484</v>
      </c>
      <c r="N13" s="270" t="s">
        <v>484</v>
      </c>
    </row>
    <row r="14" spans="1:16" ht="13.5" customHeight="1">
      <c r="A14" s="248"/>
      <c r="B14" s="244"/>
      <c r="C14" s="244"/>
      <c r="D14" s="244"/>
      <c r="E14" s="244"/>
      <c r="F14" s="244"/>
      <c r="G14" s="1131" t="s">
        <v>485</v>
      </c>
      <c r="H14" s="1132"/>
      <c r="I14" s="1132"/>
      <c r="J14" s="1133"/>
      <c r="K14" s="267" t="s">
        <v>484</v>
      </c>
      <c r="L14" s="268" t="s">
        <v>484</v>
      </c>
      <c r="M14" s="269">
        <v>5589</v>
      </c>
      <c r="N14" s="270" t="s">
        <v>484</v>
      </c>
    </row>
    <row r="15" spans="1:16" ht="13.5" customHeight="1">
      <c r="A15" s="248"/>
      <c r="B15" s="244"/>
      <c r="C15" s="244"/>
      <c r="D15" s="244"/>
      <c r="E15" s="244"/>
      <c r="F15" s="244"/>
      <c r="G15" s="1131" t="s">
        <v>486</v>
      </c>
      <c r="H15" s="1132"/>
      <c r="I15" s="1132"/>
      <c r="J15" s="1133"/>
      <c r="K15" s="267">
        <v>263</v>
      </c>
      <c r="L15" s="268">
        <v>27</v>
      </c>
      <c r="M15" s="269">
        <v>2911</v>
      </c>
      <c r="N15" s="270">
        <v>-99.1</v>
      </c>
    </row>
    <row r="16" spans="1:16">
      <c r="A16" s="248"/>
      <c r="B16" s="244"/>
      <c r="C16" s="244"/>
      <c r="D16" s="244"/>
      <c r="E16" s="244"/>
      <c r="F16" s="244"/>
      <c r="G16" s="1134" t="s">
        <v>487</v>
      </c>
      <c r="H16" s="1135"/>
      <c r="I16" s="1135"/>
      <c r="J16" s="1136"/>
      <c r="K16" s="268">
        <v>-218857</v>
      </c>
      <c r="L16" s="268">
        <v>-22864</v>
      </c>
      <c r="M16" s="269">
        <v>-16243</v>
      </c>
      <c r="N16" s="270">
        <v>40.799999999999997</v>
      </c>
    </row>
    <row r="17" spans="1:16">
      <c r="A17" s="248"/>
      <c r="B17" s="244"/>
      <c r="C17" s="244"/>
      <c r="D17" s="244"/>
      <c r="E17" s="244"/>
      <c r="F17" s="244"/>
      <c r="G17" s="1134" t="s">
        <v>170</v>
      </c>
      <c r="H17" s="1135"/>
      <c r="I17" s="1135"/>
      <c r="J17" s="1136"/>
      <c r="K17" s="268">
        <v>1959679</v>
      </c>
      <c r="L17" s="268">
        <v>204730</v>
      </c>
      <c r="M17" s="269">
        <v>164438</v>
      </c>
      <c r="N17" s="270">
        <v>24.5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8" t="s">
        <v>492</v>
      </c>
      <c r="H21" s="1129"/>
      <c r="I21" s="1129"/>
      <c r="J21" s="1130"/>
      <c r="K21" s="280">
        <v>27.58</v>
      </c>
      <c r="L21" s="281">
        <v>15.05</v>
      </c>
      <c r="M21" s="282">
        <v>12.53</v>
      </c>
      <c r="N21" s="249"/>
      <c r="O21" s="283"/>
      <c r="P21" s="279"/>
    </row>
    <row r="22" spans="1:16" s="284" customFormat="1">
      <c r="A22" s="279"/>
      <c r="B22" s="249"/>
      <c r="C22" s="249"/>
      <c r="D22" s="249"/>
      <c r="E22" s="249"/>
      <c r="F22" s="249"/>
      <c r="G22" s="1128" t="s">
        <v>493</v>
      </c>
      <c r="H22" s="1129"/>
      <c r="I22" s="1129"/>
      <c r="J22" s="1130"/>
      <c r="K22" s="285">
        <v>89.5</v>
      </c>
      <c r="L22" s="286">
        <v>95.7</v>
      </c>
      <c r="M22" s="287">
        <v>-6.2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19" t="s">
        <v>497</v>
      </c>
      <c r="H32" s="1120"/>
      <c r="I32" s="1120"/>
      <c r="J32" s="1121"/>
      <c r="K32" s="294">
        <v>1342906</v>
      </c>
      <c r="L32" s="294">
        <v>140295</v>
      </c>
      <c r="M32" s="295">
        <v>104657</v>
      </c>
      <c r="N32" s="296">
        <v>34.1</v>
      </c>
    </row>
    <row r="33" spans="1:16" ht="13.5" customHeight="1">
      <c r="A33" s="248"/>
      <c r="B33" s="244"/>
      <c r="C33" s="244"/>
      <c r="D33" s="244"/>
      <c r="E33" s="244"/>
      <c r="F33" s="244"/>
      <c r="G33" s="1119" t="s">
        <v>498</v>
      </c>
      <c r="H33" s="1120"/>
      <c r="I33" s="1120"/>
      <c r="J33" s="1121"/>
      <c r="K33" s="294" t="s">
        <v>484</v>
      </c>
      <c r="L33" s="294" t="s">
        <v>484</v>
      </c>
      <c r="M33" s="295" t="s">
        <v>484</v>
      </c>
      <c r="N33" s="296" t="s">
        <v>484</v>
      </c>
    </row>
    <row r="34" spans="1:16" ht="27" customHeight="1">
      <c r="A34" s="248"/>
      <c r="B34" s="244"/>
      <c r="C34" s="244"/>
      <c r="D34" s="244"/>
      <c r="E34" s="244"/>
      <c r="F34" s="244"/>
      <c r="G34" s="1119" t="s">
        <v>499</v>
      </c>
      <c r="H34" s="1120"/>
      <c r="I34" s="1120"/>
      <c r="J34" s="1121"/>
      <c r="K34" s="294" t="s">
        <v>484</v>
      </c>
      <c r="L34" s="294" t="s">
        <v>484</v>
      </c>
      <c r="M34" s="295">
        <v>419</v>
      </c>
      <c r="N34" s="296" t="s">
        <v>484</v>
      </c>
    </row>
    <row r="35" spans="1:16" ht="27" customHeight="1">
      <c r="A35" s="248"/>
      <c r="B35" s="244"/>
      <c r="C35" s="244"/>
      <c r="D35" s="244"/>
      <c r="E35" s="244"/>
      <c r="F35" s="244"/>
      <c r="G35" s="1119" t="s">
        <v>500</v>
      </c>
      <c r="H35" s="1120"/>
      <c r="I35" s="1120"/>
      <c r="J35" s="1121"/>
      <c r="K35" s="294">
        <v>663006</v>
      </c>
      <c r="L35" s="294">
        <v>69265</v>
      </c>
      <c r="M35" s="295">
        <v>24121</v>
      </c>
      <c r="N35" s="296">
        <v>187.2</v>
      </c>
    </row>
    <row r="36" spans="1:16" ht="27" customHeight="1">
      <c r="A36" s="248"/>
      <c r="B36" s="244"/>
      <c r="C36" s="244"/>
      <c r="D36" s="244"/>
      <c r="E36" s="244"/>
      <c r="F36" s="244"/>
      <c r="G36" s="1119" t="s">
        <v>501</v>
      </c>
      <c r="H36" s="1120"/>
      <c r="I36" s="1120"/>
      <c r="J36" s="1121"/>
      <c r="K36" s="294" t="s">
        <v>484</v>
      </c>
      <c r="L36" s="294" t="s">
        <v>484</v>
      </c>
      <c r="M36" s="295">
        <v>4863</v>
      </c>
      <c r="N36" s="296" t="s">
        <v>484</v>
      </c>
    </row>
    <row r="37" spans="1:16" ht="13.5" customHeight="1">
      <c r="A37" s="248"/>
      <c r="B37" s="244"/>
      <c r="C37" s="244"/>
      <c r="D37" s="244"/>
      <c r="E37" s="244"/>
      <c r="F37" s="244"/>
      <c r="G37" s="1119" t="s">
        <v>502</v>
      </c>
      <c r="H37" s="1120"/>
      <c r="I37" s="1120"/>
      <c r="J37" s="1121"/>
      <c r="K37" s="294">
        <v>18430</v>
      </c>
      <c r="L37" s="294">
        <v>1925</v>
      </c>
      <c r="M37" s="295">
        <v>2362</v>
      </c>
      <c r="N37" s="296">
        <v>-18.5</v>
      </c>
    </row>
    <row r="38" spans="1:16" ht="27" customHeight="1">
      <c r="A38" s="248"/>
      <c r="B38" s="244"/>
      <c r="C38" s="244"/>
      <c r="D38" s="244"/>
      <c r="E38" s="244"/>
      <c r="F38" s="244"/>
      <c r="G38" s="1122" t="s">
        <v>503</v>
      </c>
      <c r="H38" s="1123"/>
      <c r="I38" s="1123"/>
      <c r="J38" s="1124"/>
      <c r="K38" s="297" t="s">
        <v>484</v>
      </c>
      <c r="L38" s="297" t="s">
        <v>484</v>
      </c>
      <c r="M38" s="298">
        <v>22</v>
      </c>
      <c r="N38" s="299" t="s">
        <v>484</v>
      </c>
      <c r="O38" s="293"/>
    </row>
    <row r="39" spans="1:16">
      <c r="A39" s="248"/>
      <c r="B39" s="244"/>
      <c r="C39" s="244"/>
      <c r="D39" s="244"/>
      <c r="E39" s="244"/>
      <c r="F39" s="244"/>
      <c r="G39" s="1122" t="s">
        <v>504</v>
      </c>
      <c r="H39" s="1123"/>
      <c r="I39" s="1123"/>
      <c r="J39" s="1124"/>
      <c r="K39" s="300">
        <v>-65399</v>
      </c>
      <c r="L39" s="300">
        <v>-6832</v>
      </c>
      <c r="M39" s="301">
        <v>-5112</v>
      </c>
      <c r="N39" s="302">
        <v>33.6</v>
      </c>
      <c r="O39" s="293"/>
    </row>
    <row r="40" spans="1:16" ht="27" customHeight="1">
      <c r="A40" s="248"/>
      <c r="B40" s="244"/>
      <c r="C40" s="244"/>
      <c r="D40" s="244"/>
      <c r="E40" s="244"/>
      <c r="F40" s="244"/>
      <c r="G40" s="1119" t="s">
        <v>505</v>
      </c>
      <c r="H40" s="1120"/>
      <c r="I40" s="1120"/>
      <c r="J40" s="1121"/>
      <c r="K40" s="300">
        <v>-1267105</v>
      </c>
      <c r="L40" s="300">
        <v>-132376</v>
      </c>
      <c r="M40" s="301">
        <v>-91802</v>
      </c>
      <c r="N40" s="302">
        <v>44.2</v>
      </c>
      <c r="O40" s="293"/>
    </row>
    <row r="41" spans="1:16">
      <c r="A41" s="248"/>
      <c r="B41" s="244"/>
      <c r="C41" s="244"/>
      <c r="D41" s="244"/>
      <c r="E41" s="244"/>
      <c r="F41" s="244"/>
      <c r="G41" s="1125" t="s">
        <v>280</v>
      </c>
      <c r="H41" s="1126"/>
      <c r="I41" s="1126"/>
      <c r="J41" s="1127"/>
      <c r="K41" s="294">
        <v>691838</v>
      </c>
      <c r="L41" s="300">
        <v>72277</v>
      </c>
      <c r="M41" s="301">
        <v>39530</v>
      </c>
      <c r="N41" s="302">
        <v>82.8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2" t="s">
        <v>474</v>
      </c>
      <c r="J49" s="1114" t="s">
        <v>509</v>
      </c>
      <c r="K49" s="1115"/>
      <c r="L49" s="1115"/>
      <c r="M49" s="1115"/>
      <c r="N49" s="1116"/>
    </row>
    <row r="50" spans="1:14">
      <c r="A50" s="248"/>
      <c r="B50" s="244"/>
      <c r="C50" s="244"/>
      <c r="D50" s="244"/>
      <c r="E50" s="244"/>
      <c r="F50" s="244"/>
      <c r="G50" s="312"/>
      <c r="H50" s="313"/>
      <c r="I50" s="1113"/>
      <c r="J50" s="314" t="s">
        <v>510</v>
      </c>
      <c r="K50" s="315" t="s">
        <v>511</v>
      </c>
      <c r="L50" s="316" t="s">
        <v>512</v>
      </c>
      <c r="M50" s="317" t="s">
        <v>513</v>
      </c>
      <c r="N50" s="318" t="s">
        <v>514</v>
      </c>
    </row>
    <row r="51" spans="1:14">
      <c r="A51" s="248"/>
      <c r="B51" s="244"/>
      <c r="C51" s="244"/>
      <c r="D51" s="244"/>
      <c r="E51" s="244"/>
      <c r="F51" s="244"/>
      <c r="G51" s="310" t="s">
        <v>515</v>
      </c>
      <c r="H51" s="311"/>
      <c r="I51" s="319">
        <v>1918550</v>
      </c>
      <c r="J51" s="320">
        <v>185081</v>
      </c>
      <c r="K51" s="321">
        <v>115.9</v>
      </c>
      <c r="L51" s="322">
        <v>127151</v>
      </c>
      <c r="M51" s="323">
        <v>51.8</v>
      </c>
      <c r="N51" s="324">
        <v>64.099999999999994</v>
      </c>
    </row>
    <row r="52" spans="1:14">
      <c r="A52" s="248"/>
      <c r="B52" s="244"/>
      <c r="C52" s="244"/>
      <c r="D52" s="244"/>
      <c r="E52" s="244"/>
      <c r="F52" s="244"/>
      <c r="G52" s="325"/>
      <c r="H52" s="326" t="s">
        <v>516</v>
      </c>
      <c r="I52" s="327">
        <v>1139763</v>
      </c>
      <c r="J52" s="328">
        <v>109952</v>
      </c>
      <c r="K52" s="329">
        <v>409</v>
      </c>
      <c r="L52" s="330">
        <v>72559</v>
      </c>
      <c r="M52" s="331">
        <v>74.900000000000006</v>
      </c>
      <c r="N52" s="332">
        <v>334.1</v>
      </c>
    </row>
    <row r="53" spans="1:14">
      <c r="A53" s="248"/>
      <c r="B53" s="244"/>
      <c r="C53" s="244"/>
      <c r="D53" s="244"/>
      <c r="E53" s="244"/>
      <c r="F53" s="244"/>
      <c r="G53" s="310" t="s">
        <v>517</v>
      </c>
      <c r="H53" s="311"/>
      <c r="I53" s="319">
        <v>1896323</v>
      </c>
      <c r="J53" s="320">
        <v>187495</v>
      </c>
      <c r="K53" s="321">
        <v>1.3</v>
      </c>
      <c r="L53" s="322">
        <v>147869</v>
      </c>
      <c r="M53" s="323">
        <v>16.3</v>
      </c>
      <c r="N53" s="324">
        <v>-15</v>
      </c>
    </row>
    <row r="54" spans="1:14">
      <c r="A54" s="248"/>
      <c r="B54" s="244"/>
      <c r="C54" s="244"/>
      <c r="D54" s="244"/>
      <c r="E54" s="244"/>
      <c r="F54" s="244"/>
      <c r="G54" s="325"/>
      <c r="H54" s="326" t="s">
        <v>516</v>
      </c>
      <c r="I54" s="327">
        <v>913607</v>
      </c>
      <c r="J54" s="328">
        <v>90331</v>
      </c>
      <c r="K54" s="329">
        <v>-17.8</v>
      </c>
      <c r="L54" s="330">
        <v>63271</v>
      </c>
      <c r="M54" s="331">
        <v>-12.8</v>
      </c>
      <c r="N54" s="332">
        <v>-5</v>
      </c>
    </row>
    <row r="55" spans="1:14">
      <c r="A55" s="248"/>
      <c r="B55" s="244"/>
      <c r="C55" s="244"/>
      <c r="D55" s="244"/>
      <c r="E55" s="244"/>
      <c r="F55" s="244"/>
      <c r="G55" s="310" t="s">
        <v>518</v>
      </c>
      <c r="H55" s="311"/>
      <c r="I55" s="319">
        <v>1261027</v>
      </c>
      <c r="J55" s="320">
        <v>127415</v>
      </c>
      <c r="K55" s="321">
        <v>-32</v>
      </c>
      <c r="L55" s="322">
        <v>146140</v>
      </c>
      <c r="M55" s="323">
        <v>-1.2</v>
      </c>
      <c r="N55" s="324">
        <v>-30.8</v>
      </c>
    </row>
    <row r="56" spans="1:14">
      <c r="A56" s="248"/>
      <c r="B56" s="244"/>
      <c r="C56" s="244"/>
      <c r="D56" s="244"/>
      <c r="E56" s="244"/>
      <c r="F56" s="244"/>
      <c r="G56" s="325"/>
      <c r="H56" s="326" t="s">
        <v>516</v>
      </c>
      <c r="I56" s="327">
        <v>741421</v>
      </c>
      <c r="J56" s="328">
        <v>74914</v>
      </c>
      <c r="K56" s="329">
        <v>-17.100000000000001</v>
      </c>
      <c r="L56" s="330">
        <v>75451</v>
      </c>
      <c r="M56" s="331">
        <v>19.3</v>
      </c>
      <c r="N56" s="332">
        <v>-36.4</v>
      </c>
    </row>
    <row r="57" spans="1:14">
      <c r="A57" s="248"/>
      <c r="B57" s="244"/>
      <c r="C57" s="244"/>
      <c r="D57" s="244"/>
      <c r="E57" s="244"/>
      <c r="F57" s="244"/>
      <c r="G57" s="310" t="s">
        <v>519</v>
      </c>
      <c r="H57" s="311"/>
      <c r="I57" s="319">
        <v>954097</v>
      </c>
      <c r="J57" s="320">
        <v>97876</v>
      </c>
      <c r="K57" s="321">
        <v>-23.2</v>
      </c>
      <c r="L57" s="322">
        <v>146641</v>
      </c>
      <c r="M57" s="323">
        <v>0.3</v>
      </c>
      <c r="N57" s="324">
        <v>-23.5</v>
      </c>
    </row>
    <row r="58" spans="1:14">
      <c r="A58" s="248"/>
      <c r="B58" s="244"/>
      <c r="C58" s="244"/>
      <c r="D58" s="244"/>
      <c r="E58" s="244"/>
      <c r="F58" s="244"/>
      <c r="G58" s="325"/>
      <c r="H58" s="326" t="s">
        <v>516</v>
      </c>
      <c r="I58" s="327">
        <v>470815</v>
      </c>
      <c r="J58" s="328">
        <v>48299</v>
      </c>
      <c r="K58" s="329">
        <v>-35.5</v>
      </c>
      <c r="L58" s="330">
        <v>68142</v>
      </c>
      <c r="M58" s="331">
        <v>-9.6999999999999993</v>
      </c>
      <c r="N58" s="332">
        <v>-25.8</v>
      </c>
    </row>
    <row r="59" spans="1:14">
      <c r="A59" s="248"/>
      <c r="B59" s="244"/>
      <c r="C59" s="244"/>
      <c r="D59" s="244"/>
      <c r="E59" s="244"/>
      <c r="F59" s="244"/>
      <c r="G59" s="310" t="s">
        <v>520</v>
      </c>
      <c r="H59" s="311"/>
      <c r="I59" s="319">
        <v>2025588</v>
      </c>
      <c r="J59" s="320">
        <v>211616</v>
      </c>
      <c r="K59" s="321">
        <v>116.2</v>
      </c>
      <c r="L59" s="322">
        <v>174587</v>
      </c>
      <c r="M59" s="323">
        <v>19.100000000000001</v>
      </c>
      <c r="N59" s="324">
        <v>97.1</v>
      </c>
    </row>
    <row r="60" spans="1:14">
      <c r="A60" s="248"/>
      <c r="B60" s="244"/>
      <c r="C60" s="244"/>
      <c r="D60" s="244"/>
      <c r="E60" s="244"/>
      <c r="F60" s="244"/>
      <c r="G60" s="325"/>
      <c r="H60" s="326" t="s">
        <v>516</v>
      </c>
      <c r="I60" s="333">
        <v>627496</v>
      </c>
      <c r="J60" s="328">
        <v>65555</v>
      </c>
      <c r="K60" s="329">
        <v>35.700000000000003</v>
      </c>
      <c r="L60" s="330">
        <v>79695</v>
      </c>
      <c r="M60" s="331">
        <v>17</v>
      </c>
      <c r="N60" s="332">
        <v>18.7</v>
      </c>
    </row>
    <row r="61" spans="1:14">
      <c r="A61" s="248"/>
      <c r="B61" s="244"/>
      <c r="C61" s="244"/>
      <c r="D61" s="244"/>
      <c r="E61" s="244"/>
      <c r="F61" s="244"/>
      <c r="G61" s="310" t="s">
        <v>521</v>
      </c>
      <c r="H61" s="334"/>
      <c r="I61" s="335">
        <v>1611117</v>
      </c>
      <c r="J61" s="336">
        <v>161897</v>
      </c>
      <c r="K61" s="337">
        <v>35.6</v>
      </c>
      <c r="L61" s="338">
        <v>148478</v>
      </c>
      <c r="M61" s="339">
        <v>17.3</v>
      </c>
      <c r="N61" s="324">
        <v>18.3</v>
      </c>
    </row>
    <row r="62" spans="1:14">
      <c r="A62" s="248"/>
      <c r="B62" s="244"/>
      <c r="C62" s="244"/>
      <c r="D62" s="244"/>
      <c r="E62" s="244"/>
      <c r="F62" s="244"/>
      <c r="G62" s="325"/>
      <c r="H62" s="326" t="s">
        <v>516</v>
      </c>
      <c r="I62" s="327">
        <v>778620</v>
      </c>
      <c r="J62" s="328">
        <v>77810</v>
      </c>
      <c r="K62" s="329">
        <v>74.900000000000006</v>
      </c>
      <c r="L62" s="330">
        <v>71824</v>
      </c>
      <c r="M62" s="331">
        <v>17.7</v>
      </c>
      <c r="N62" s="332">
        <v>57.2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8" zoomScaleNormal="100" zoomScaleSheetLayoutView="100" workbookViewId="0">
      <selection activeCell="AM11" sqref="AM11:AT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18.02</v>
      </c>
      <c r="G47" s="12">
        <v>22.23</v>
      </c>
      <c r="H47" s="12">
        <v>28.09</v>
      </c>
      <c r="I47" s="12">
        <v>35.29</v>
      </c>
      <c r="J47" s="13">
        <v>44.43</v>
      </c>
    </row>
    <row r="48" spans="2:10" ht="57.75" customHeight="1">
      <c r="B48" s="14"/>
      <c r="C48" s="1139" t="s">
        <v>4</v>
      </c>
      <c r="D48" s="1139"/>
      <c r="E48" s="1140"/>
      <c r="F48" s="15">
        <v>6.27</v>
      </c>
      <c r="G48" s="16">
        <v>7.92</v>
      </c>
      <c r="H48" s="16">
        <v>8.5299999999999994</v>
      </c>
      <c r="I48" s="16">
        <v>7.54</v>
      </c>
      <c r="J48" s="17">
        <v>7.98</v>
      </c>
    </row>
    <row r="49" spans="2:10" ht="57.75" customHeight="1" thickBot="1">
      <c r="B49" s="18"/>
      <c r="C49" s="1141" t="s">
        <v>5</v>
      </c>
      <c r="D49" s="1141"/>
      <c r="E49" s="1142"/>
      <c r="F49" s="19" t="s">
        <v>528</v>
      </c>
      <c r="G49" s="20">
        <v>4.92</v>
      </c>
      <c r="H49" s="20">
        <v>0.23</v>
      </c>
      <c r="I49" s="20">
        <v>3.82</v>
      </c>
      <c r="J49" s="21">
        <v>5.13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1" zoomScaleSheetLayoutView="100" workbookViewId="0">
      <selection activeCell="AM11" sqref="AM11:AT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529</v>
      </c>
      <c r="D34" s="1149"/>
      <c r="E34" s="1150"/>
      <c r="F34" s="32">
        <v>11.02</v>
      </c>
      <c r="G34" s="33">
        <v>11.16</v>
      </c>
      <c r="H34" s="33">
        <v>11.62</v>
      </c>
      <c r="I34" s="33">
        <v>11.31</v>
      </c>
      <c r="J34" s="34">
        <v>11.81</v>
      </c>
      <c r="K34" s="22"/>
      <c r="L34" s="22"/>
      <c r="M34" s="22"/>
      <c r="N34" s="22"/>
      <c r="O34" s="22"/>
      <c r="P34" s="22"/>
    </row>
    <row r="35" spans="1:16" ht="39" customHeight="1">
      <c r="A35" s="22"/>
      <c r="B35" s="35"/>
      <c r="C35" s="1143" t="s">
        <v>530</v>
      </c>
      <c r="D35" s="1144"/>
      <c r="E35" s="1145"/>
      <c r="F35" s="36">
        <v>6.25</v>
      </c>
      <c r="G35" s="37">
        <v>7.91</v>
      </c>
      <c r="H35" s="37">
        <v>8.43</v>
      </c>
      <c r="I35" s="37">
        <v>7.49</v>
      </c>
      <c r="J35" s="38">
        <v>7.92</v>
      </c>
      <c r="K35" s="22"/>
      <c r="L35" s="22"/>
      <c r="M35" s="22"/>
      <c r="N35" s="22"/>
      <c r="O35" s="22"/>
      <c r="P35" s="22"/>
    </row>
    <row r="36" spans="1:16" ht="39" customHeight="1">
      <c r="A36" s="22"/>
      <c r="B36" s="35"/>
      <c r="C36" s="1143" t="s">
        <v>531</v>
      </c>
      <c r="D36" s="1144"/>
      <c r="E36" s="1145"/>
      <c r="F36" s="36">
        <v>4.09</v>
      </c>
      <c r="G36" s="37">
        <v>4.2699999999999996</v>
      </c>
      <c r="H36" s="37">
        <v>4.9000000000000004</v>
      </c>
      <c r="I36" s="37">
        <v>5.0599999999999996</v>
      </c>
      <c r="J36" s="38">
        <v>5.26</v>
      </c>
      <c r="K36" s="22"/>
      <c r="L36" s="22"/>
      <c r="M36" s="22"/>
      <c r="N36" s="22"/>
      <c r="O36" s="22"/>
      <c r="P36" s="22"/>
    </row>
    <row r="37" spans="1:16" ht="39" customHeight="1">
      <c r="A37" s="22"/>
      <c r="B37" s="35"/>
      <c r="C37" s="1143" t="s">
        <v>532</v>
      </c>
      <c r="D37" s="1144"/>
      <c r="E37" s="1145"/>
      <c r="F37" s="36">
        <v>0.88</v>
      </c>
      <c r="G37" s="37">
        <v>1.82</v>
      </c>
      <c r="H37" s="37">
        <v>2.15</v>
      </c>
      <c r="I37" s="37">
        <v>2.5</v>
      </c>
      <c r="J37" s="38">
        <v>2.21</v>
      </c>
      <c r="K37" s="22"/>
      <c r="L37" s="22"/>
      <c r="M37" s="22"/>
      <c r="N37" s="22"/>
      <c r="O37" s="22"/>
      <c r="P37" s="22"/>
    </row>
    <row r="38" spans="1:16" ht="39" customHeight="1">
      <c r="A38" s="22"/>
      <c r="B38" s="35"/>
      <c r="C38" s="1143" t="s">
        <v>533</v>
      </c>
      <c r="D38" s="1144"/>
      <c r="E38" s="1145"/>
      <c r="F38" s="36">
        <v>0.61</v>
      </c>
      <c r="G38" s="37">
        <v>0.17</v>
      </c>
      <c r="H38" s="37">
        <v>0.03</v>
      </c>
      <c r="I38" s="37">
        <v>0.05</v>
      </c>
      <c r="J38" s="38">
        <v>0.22</v>
      </c>
      <c r="K38" s="22"/>
      <c r="L38" s="22"/>
      <c r="M38" s="22"/>
      <c r="N38" s="22"/>
      <c r="O38" s="22"/>
      <c r="P38" s="22"/>
    </row>
    <row r="39" spans="1:16" ht="39" customHeight="1">
      <c r="A39" s="22"/>
      <c r="B39" s="35"/>
      <c r="C39" s="1143" t="s">
        <v>534</v>
      </c>
      <c r="D39" s="1144"/>
      <c r="E39" s="1145"/>
      <c r="F39" s="36">
        <v>0.27</v>
      </c>
      <c r="G39" s="37">
        <v>0.17</v>
      </c>
      <c r="H39" s="37">
        <v>0.14000000000000001</v>
      </c>
      <c r="I39" s="37">
        <v>0.12</v>
      </c>
      <c r="J39" s="38">
        <v>0.08</v>
      </c>
      <c r="K39" s="22"/>
      <c r="L39" s="22"/>
      <c r="M39" s="22"/>
      <c r="N39" s="22"/>
      <c r="O39" s="22"/>
      <c r="P39" s="22"/>
    </row>
    <row r="40" spans="1:16" ht="39" customHeight="1">
      <c r="A40" s="22"/>
      <c r="B40" s="35"/>
      <c r="C40" s="1143" t="s">
        <v>535</v>
      </c>
      <c r="D40" s="1144"/>
      <c r="E40" s="1145"/>
      <c r="F40" s="36">
        <v>0.06</v>
      </c>
      <c r="G40" s="37">
        <v>0.06</v>
      </c>
      <c r="H40" s="37">
        <v>0.06</v>
      </c>
      <c r="I40" s="37">
        <v>0.09</v>
      </c>
      <c r="J40" s="38">
        <v>0.08</v>
      </c>
      <c r="K40" s="22"/>
      <c r="L40" s="22"/>
      <c r="M40" s="22"/>
      <c r="N40" s="22"/>
      <c r="O40" s="22"/>
      <c r="P40" s="22"/>
    </row>
    <row r="41" spans="1:16" ht="39" customHeight="1">
      <c r="A41" s="22"/>
      <c r="B41" s="35"/>
      <c r="C41" s="1143" t="s">
        <v>536</v>
      </c>
      <c r="D41" s="1144"/>
      <c r="E41" s="1145"/>
      <c r="F41" s="36">
        <v>0.24</v>
      </c>
      <c r="G41" s="37">
        <v>0.17</v>
      </c>
      <c r="H41" s="37">
        <v>0.17</v>
      </c>
      <c r="I41" s="37">
        <v>0.12</v>
      </c>
      <c r="J41" s="38">
        <v>0.06</v>
      </c>
      <c r="K41" s="22"/>
      <c r="L41" s="22"/>
      <c r="M41" s="22"/>
      <c r="N41" s="22"/>
      <c r="O41" s="22"/>
      <c r="P41" s="22"/>
    </row>
    <row r="42" spans="1:16" ht="39" customHeight="1">
      <c r="A42" s="22"/>
      <c r="B42" s="39"/>
      <c r="C42" s="1143" t="s">
        <v>537</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538</v>
      </c>
      <c r="D43" s="1147"/>
      <c r="E43" s="1148"/>
      <c r="F43" s="41">
        <v>0.54</v>
      </c>
      <c r="G43" s="42">
        <v>0.39</v>
      </c>
      <c r="H43" s="42">
        <v>0.38</v>
      </c>
      <c r="I43" s="42">
        <v>0.35</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7" zoomScaleSheetLayoutView="55" workbookViewId="0">
      <selection activeCell="AM11" sqref="AM11:AT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1840</v>
      </c>
      <c r="L45" s="60">
        <v>1842</v>
      </c>
      <c r="M45" s="60">
        <v>1661</v>
      </c>
      <c r="N45" s="60">
        <v>1463</v>
      </c>
      <c r="O45" s="61">
        <v>1343</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580</v>
      </c>
      <c r="L48" s="64">
        <v>591</v>
      </c>
      <c r="M48" s="64">
        <v>642</v>
      </c>
      <c r="N48" s="64">
        <v>653</v>
      </c>
      <c r="O48" s="65">
        <v>663</v>
      </c>
      <c r="P48" s="48"/>
      <c r="Q48" s="48"/>
      <c r="R48" s="48"/>
      <c r="S48" s="48"/>
      <c r="T48" s="48"/>
      <c r="U48" s="48"/>
    </row>
    <row r="49" spans="1:21" ht="30.75" customHeight="1">
      <c r="A49" s="48"/>
      <c r="B49" s="1161"/>
      <c r="C49" s="1162"/>
      <c r="D49" s="62"/>
      <c r="E49" s="1153" t="s">
        <v>16</v>
      </c>
      <c r="F49" s="1153"/>
      <c r="G49" s="1153"/>
      <c r="H49" s="1153"/>
      <c r="I49" s="1153"/>
      <c r="J49" s="1154"/>
      <c r="K49" s="63" t="s">
        <v>484</v>
      </c>
      <c r="L49" s="64" t="s">
        <v>484</v>
      </c>
      <c r="M49" s="64" t="s">
        <v>484</v>
      </c>
      <c r="N49" s="64" t="s">
        <v>484</v>
      </c>
      <c r="O49" s="65" t="s">
        <v>484</v>
      </c>
      <c r="P49" s="48"/>
      <c r="Q49" s="48"/>
      <c r="R49" s="48"/>
      <c r="S49" s="48"/>
      <c r="T49" s="48"/>
      <c r="U49" s="48"/>
    </row>
    <row r="50" spans="1:21" ht="30.75" customHeight="1">
      <c r="A50" s="48"/>
      <c r="B50" s="1161"/>
      <c r="C50" s="1162"/>
      <c r="D50" s="62"/>
      <c r="E50" s="1153" t="s">
        <v>17</v>
      </c>
      <c r="F50" s="1153"/>
      <c r="G50" s="1153"/>
      <c r="H50" s="1153"/>
      <c r="I50" s="1153"/>
      <c r="J50" s="1154"/>
      <c r="K50" s="63">
        <v>32</v>
      </c>
      <c r="L50" s="64">
        <v>31</v>
      </c>
      <c r="M50" s="64">
        <v>29</v>
      </c>
      <c r="N50" s="64">
        <v>21</v>
      </c>
      <c r="O50" s="65">
        <v>18</v>
      </c>
      <c r="P50" s="48"/>
      <c r="Q50" s="48"/>
      <c r="R50" s="48"/>
      <c r="S50" s="48"/>
      <c r="T50" s="48"/>
      <c r="U50" s="48"/>
    </row>
    <row r="51" spans="1:21" ht="30.75" customHeight="1">
      <c r="A51" s="48"/>
      <c r="B51" s="1163"/>
      <c r="C51" s="1164"/>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c r="A52" s="48"/>
      <c r="B52" s="1151" t="s">
        <v>19</v>
      </c>
      <c r="C52" s="1152"/>
      <c r="D52" s="66"/>
      <c r="E52" s="1153" t="s">
        <v>20</v>
      </c>
      <c r="F52" s="1153"/>
      <c r="G52" s="1153"/>
      <c r="H52" s="1153"/>
      <c r="I52" s="1153"/>
      <c r="J52" s="1154"/>
      <c r="K52" s="63">
        <v>1543</v>
      </c>
      <c r="L52" s="64">
        <v>1579</v>
      </c>
      <c r="M52" s="64">
        <v>1443</v>
      </c>
      <c r="N52" s="64">
        <v>1364</v>
      </c>
      <c r="O52" s="65">
        <v>1332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909</v>
      </c>
      <c r="L53" s="69">
        <v>885</v>
      </c>
      <c r="M53" s="69">
        <v>889</v>
      </c>
      <c r="N53" s="69">
        <v>773</v>
      </c>
      <c r="O53" s="70">
        <v>692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2015-04-16T05:29:38Z</cp:lastPrinted>
  <dcterms:created xsi:type="dcterms:W3CDTF">2015-02-17T07:35:36Z</dcterms:created>
  <dcterms:modified xsi:type="dcterms:W3CDTF">2015-04-24T00:13:11Z</dcterms:modified>
</cp:coreProperties>
</file>