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5.5\04.総務課\12.財政管財班\02.財政係\R５事務【山本】\06地方公営企業決算統計\R6.1.16【2_13〆】公営企業に係る経営比較分析表（令和４年度決算）の分析等について（照会）１／２\03県へ\383864久万高原町\"/>
    </mc:Choice>
  </mc:AlternateContent>
  <xr:revisionPtr revIDLastSave="0" documentId="13_ncr:1_{AE8B76E7-4B62-4549-B052-0341AEAB3519}" xr6:coauthVersionLast="47" xr6:coauthVersionMax="47" xr10:uidLastSave="{00000000-0000-0000-0000-000000000000}"/>
  <workbookProtection workbookAlgorithmName="SHA-512" workbookHashValue="tK54M+Dav3PjLa2x8sGuVm/lDpkt7P/AtzI4dQQtIjgC0469Y3t64wRuNzRNqsggHTzl5ruPBa3Ulm8pfqdFSg==" workbookSaltValue="V4LZZmpdO3xANwezrOjFR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B10" i="4"/>
  <c r="W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<sst xmlns="http://schemas.openxmlformats.org/spreadsheetml/2006/main" count="236" uniqueCount="120">
  <si>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</si>
  <si>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</si>
  <si>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</si>
  <si>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</si>
  <si>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</si>
  <si>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</si>
  <si>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</si>
  <si>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</si>
  <si>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</si>
  <si>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</si>
  <si>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</si>
  <si>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</si>
  <si>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</si>
  <si>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</si>
  <si>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</si>
  <si>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</si>
  <si>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</si>
  <si>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</si>
  <si>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</si>
  <si>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</si>
  <si>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</si>
  <si>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</si>
  <si>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</si>
  <si>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</si>
  <si>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</si>
  <si>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</si>
  <si>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</si>
  <si>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</si>
  <si>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</si>
  <si>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</si>
  <si>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</si>
  <si>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</si>
  <si>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</si>
  <si>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</si>
  <si>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</si>
  <si>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</si>
  <si>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</si>
  <si>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</si>
  <si>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</si>
  <si>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</si>
  <si>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</si>
  <si>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</si>
  <si>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</si>
  <si>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</si>
  <si>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</si>
  <si>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</si>
  <si>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</si>
  <si>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</si>
  <si>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</si>
  <si>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</si>
  <si>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</si>
  <si>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</si>
  <si>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</si>
  <si>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</si>
  <si>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</si>
  <si>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</si>
  <si>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</si>
  <si>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</si>
  <si>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</si>
  <si>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</si>
  <si>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</si>
  <si>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</si>
  <si>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</si>
  <si>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</si>
  <si>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</si>
  <si>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</si>
  <si>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</si>
  <si>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</si>
  <si>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</si>
  <si>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</si>
  <si>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</si>
  <si>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</si>
  <si>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</si>
  <si>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</si>
  <si>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</si>
  <si>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</si>
  <si>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</si>
  <si>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</si>
  <si>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</si>
  <si>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</si>
  <si>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</si>
  <si>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</si>
  <si>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</si>
  <si>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</si>
  <si>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</si>
  <si>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</si>
  <si>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</si>
  <si>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</si>
  <si>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</si>
  <si>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</si>
  <si>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</si>
  <si>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</si>
  <si>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</si>
  <si>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</si>
  <si>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</si>
  <si>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</si>
  <si>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</si>
  <si>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</si>
  <si>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</si>
  <si>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</si>
  <si>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</si>
  <si>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</si>
  <si>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</si>
  <si>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</si>
  <si>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</si>
  <si>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</si>
  <si>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</si>
  <si>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</si>
  <si>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</si>
  <si>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</si>
  <si>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</si>
  <si>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</si>
  <si>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</si>
  <si>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</si>
  <si>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</si>
  <si>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</si>
  <si>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</si>
  <si>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における経営は、一般会計繰入金によって賄われている部分が多いため良い経営状況とは言い難い。以前に料金の改定を行ったものの使用料収入は微減傾向であり、経費回収率も不十分である。よって類似団体平均値より低い状況にある。
　汚水処理原価については、全国平均値よりも高くなっており、投資の効率化や維持管理費の削減、接続率の向上による有収水量を増加させる取組が必要である。
　水洗化率については、全国平均値よりも低いものの微増傾向にあり、整備区域における接続率が伸び悩んでいる。その要因としては、高齢世帯や低所得世帯、また空き地等といった未加入者等が考えられるが、公共用水域及び農業用水域の水質保全に直結する問題でもあるため、接続率の増加に向けた取組が重要である。
　また本町では「立地適正化計画」が策定済みであり、社会資本整備総合交付金等の重点配分がなされる予定なので今後の運用に一層の活用を努めていく。</t>
    <rPh sb="1" eb="3">
      <t>トウチョウ</t>
    </rPh>
    <rPh sb="28" eb="30">
      <t>ブブン</t>
    </rPh>
    <rPh sb="31" eb="32">
      <t>オオ</t>
    </rPh>
    <rPh sb="43" eb="44">
      <t>イ</t>
    </rPh>
    <rPh sb="45" eb="46">
      <t>ガタ</t>
    </rPh>
    <rPh sb="48" eb="50">
      <t>イゼン</t>
    </rPh>
    <rPh sb="69" eb="71">
      <t>ビゲン</t>
    </rPh>
    <rPh sb="71" eb="73">
      <t>ケイコウ</t>
    </rPh>
    <rPh sb="83" eb="86">
      <t>フジュウブン</t>
    </rPh>
    <rPh sb="124" eb="126">
      <t>ゼンコク</t>
    </rPh>
    <rPh sb="196" eb="198">
      <t>ゼンコク</t>
    </rPh>
    <rPh sb="209" eb="213">
      <t>ビゾウケイコウ</t>
    </rPh>
    <phoneticPr fontId="4"/>
  </si>
  <si>
    <t>　令和５年度から地方公営企業法の一部適用を行うこととなった。
　公共下水道の経営健全化・効率化に向けての取組、水洗化率向上については、広報誌等において下水道への接続を促し、接続率の向上に努めるとともに、使用料等の未納額解消については、徴収事務の強化に努めている。
　令和４年度に策定した「久万高原町下水道事業経営戦略」に基づき、公共下水道事業経営の効率化、財源の確保など経営基盤の強化を図り、持続可能な事業運営に努めていきたい。
　</t>
    <rPh sb="125" eb="126">
      <t>ツト</t>
    </rPh>
    <rPh sb="149" eb="150">
      <t>シタ</t>
    </rPh>
    <rPh sb="206" eb="207">
      <t>ツト</t>
    </rPh>
    <phoneticPr fontId="4"/>
  </si>
  <si>
    <t>　本庁の公共下水道は、平成１３年に供用開始し、令和４年で供用開始から２０年が経過していることから、計画的に改築更新を行う必要がある。
　終末処理場については、計画的に施設全体の運営管理を行っており、今後も引き続き下水道施設の持続的な機能の確保及びライフサイクルコストの低減を図る。管路施設については、標準耐用年数を経過しているものは無いものの、腐食等のおそれのある管渠やマンホールポンプなどといった箇所については、およそ３年に１回の割合で調査・点検を実施するなどし、最適な対策手法で延命化を図る。</t>
    <rPh sb="1" eb="3">
      <t>ホンチョウ</t>
    </rPh>
    <rPh sb="68" eb="70">
      <t>シュウマツ</t>
    </rPh>
    <rPh sb="88" eb="92">
      <t>ウンエイカンリ</t>
    </rPh>
    <rPh sb="99" eb="101">
      <t>コンゴ</t>
    </rPh>
    <rPh sb="102" eb="103">
      <t>ヒ</t>
    </rPh>
    <rPh sb="104" eb="105">
      <t>ツヅ</t>
    </rPh>
    <rPh sb="174" eb="17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</si>
</sst>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4" borderId="6"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9D-4931-9006-7AD7B9673D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E99D-4931-9006-7AD7B9673D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35-4754-BDE9-32DEA520B4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7A35-4754-BDE9-32DEA520B4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80.48</c:v>
                </c:pt>
                <c:pt idx="1">
                  <c:v>72.739999999999995</c:v>
                </c:pt>
                <c:pt idx="2">
                  <c:v>74.08</c:v>
                </c:pt>
                <c:pt idx="3">
                  <c:v>76.69</c:v>
                </c:pt>
                <c:pt idx="4">
                  <c:v>78.150000000000006</c:v>
                </c:pt>
              </c:numCache>
            </c:numRef>
          </c:val>
          <c:extLst>
            <c:ext xmlns:c16="http://schemas.microsoft.com/office/drawing/2014/chart" uri="{C3380CC4-5D6E-409C-BE32-E72D297353CC}">
              <c16:uniqueId val="{00000000-BC96-4E73-BBEE-A6B7D5AE5A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BC96-4E73-BBEE-A6B7D5AE5A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93.5</c:v>
                </c:pt>
                <c:pt idx="1">
                  <c:v>90.23</c:v>
                </c:pt>
                <c:pt idx="2">
                  <c:v>98.72</c:v>
                </c:pt>
                <c:pt idx="3">
                  <c:v>92.44</c:v>
                </c:pt>
                <c:pt idx="4">
                  <c:v>89.26</c:v>
                </c:pt>
              </c:numCache>
            </c:numRef>
          </c:val>
          <c:extLst>
            <c:ext xmlns:c16="http://schemas.microsoft.com/office/drawing/2014/chart" uri="{C3380CC4-5D6E-409C-BE32-E72D297353CC}">
              <c16:uniqueId val="{00000000-B128-4A35-8D32-52EE0B28E8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8-4A35-8D32-52EE0B28E8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2-46C7-A176-5962B9624C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2-46C7-A176-5962B9624C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16-4D74-A478-F18822A026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6-4D74-A478-F18822A026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7-4713-BA36-1179EC8180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7-4713-BA36-1179EC8180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C-4CBD-8318-060A4E3D25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C-4CBD-8318-060A4E3D25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2794.48</c:v>
                </c:pt>
                <c:pt idx="2">
                  <c:v>2388.94</c:v>
                </c:pt>
                <c:pt idx="3" formatCode="#,##0.00;&quot;△&quot;#,##0.00">
                  <c:v>0</c:v>
                </c:pt>
                <c:pt idx="4">
                  <c:v>1968.75</c:v>
                </c:pt>
              </c:numCache>
            </c:numRef>
          </c:val>
          <c:extLst>
            <c:ext xmlns:c16="http://schemas.microsoft.com/office/drawing/2014/chart" uri="{C3380CC4-5D6E-409C-BE32-E72D297353CC}">
              <c16:uniqueId val="{00000000-BA4B-451C-944C-E700D18174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BA4B-451C-944C-E700D18174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34.299999999999997</c:v>
                </c:pt>
                <c:pt idx="1">
                  <c:v>35.94</c:v>
                </c:pt>
                <c:pt idx="2">
                  <c:v>42.86</c:v>
                </c:pt>
                <c:pt idx="3">
                  <c:v>40.51</c:v>
                </c:pt>
                <c:pt idx="4">
                  <c:v>36.299999999999997</c:v>
                </c:pt>
              </c:numCache>
            </c:numRef>
          </c:val>
          <c:extLst>
            <c:ext xmlns:c16="http://schemas.microsoft.com/office/drawing/2014/chart" uri="{C3380CC4-5D6E-409C-BE32-E72D297353CC}">
              <c16:uniqueId val="{00000000-0EBE-44A2-934A-3EB1F23CC0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0EBE-44A2-934A-3EB1F23CC0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551.07000000000005</c:v>
                </c:pt>
                <c:pt idx="1">
                  <c:v>532.19000000000005</c:v>
                </c:pt>
                <c:pt idx="2">
                  <c:v>452.1</c:v>
                </c:pt>
                <c:pt idx="3">
                  <c:v>480.22</c:v>
                </c:pt>
                <c:pt idx="4">
                  <c:v>533.17999999999995</c:v>
                </c:pt>
              </c:numCache>
            </c:numRef>
          </c:val>
          <c:extLst>
            <c:ext xmlns:c16="http://schemas.microsoft.com/office/drawing/2014/chart" uri="{C3380CC4-5D6E-409C-BE32-E72D297353CC}">
              <c16:uniqueId val="{00000000-14F2-4A02-9A46-CC896E740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4F2-4A02-9A46-CC896E740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久万高原町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46">
        <f>データ!S6</f>
        <v>7420</v>
      </c>
      <c r="AM8" s="46"/>
      <c r="AN8" s="46"/>
      <c r="AO8" s="46"/>
      <c r="AP8" s="46"/>
      <c r="AQ8" s="46"/>
      <c r="AR8" s="46"/>
      <c r="AS8" s="46"/>
      <c r="AT8" s="47">
        <f>データ!T6</f>
        <v>583.69000000000005</v>
      </c>
      <c r="AU8" s="47"/>
      <c r="AV8" s="47"/>
      <c r="AW8" s="47"/>
      <c r="AX8" s="47"/>
      <c r="AY8" s="47"/>
      <c r="AZ8" s="47"/>
      <c r="BA8" s="47"/>
      <c r="BB8" s="47">
        <f>データ!U6</f>
        <v>12.71</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39.72</v>
      </c>
      <c r="Q10" s="47"/>
      <c r="R10" s="47"/>
      <c r="S10" s="47"/>
      <c r="T10" s="47"/>
      <c r="U10" s="47"/>
      <c r="V10" s="47"/>
      <c r="W10" s="47">
        <f>データ!Q6</f>
        <v>97.42</v>
      </c>
      <c r="X10" s="47"/>
      <c r="Y10" s="47"/>
      <c r="Z10" s="47"/>
      <c r="AA10" s="47"/>
      <c r="AB10" s="47"/>
      <c r="AC10" s="47"/>
      <c r="AD10" s="46">
        <f>データ!R6</f>
        <v>3603</v>
      </c>
      <c r="AE10" s="46"/>
      <c r="AF10" s="46"/>
      <c r="AG10" s="46"/>
      <c r="AH10" s="46"/>
      <c r="AI10" s="46"/>
      <c r="AJ10" s="46"/>
      <c r="AK10" s="2"/>
      <c r="AL10" s="46">
        <f>データ!V6</f>
        <v>2911</v>
      </c>
      <c r="AM10" s="46"/>
      <c r="AN10" s="46"/>
      <c r="AO10" s="46"/>
      <c r="AP10" s="46"/>
      <c r="AQ10" s="46"/>
      <c r="AR10" s="46"/>
      <c r="AS10" s="46"/>
      <c r="AT10" s="47">
        <f>データ!W6</f>
        <v>1.86</v>
      </c>
      <c r="AU10" s="47"/>
      <c r="AV10" s="47"/>
      <c r="AW10" s="47"/>
      <c r="AX10" s="47"/>
      <c r="AY10" s="47"/>
      <c r="AZ10" s="47"/>
      <c r="BA10" s="47"/>
      <c r="BB10" s="47">
        <f>データ!X6</f>
        <v>1565.05</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1"/>
      <c r="BM17" s="82"/>
      <c r="BN17" s="82"/>
      <c r="BO17" s="82"/>
      <c r="BP17" s="82"/>
      <c r="BQ17" s="82"/>
      <c r="BR17" s="82"/>
      <c r="BS17" s="82"/>
      <c r="BT17" s="82"/>
      <c r="BU17" s="82"/>
      <c r="BV17" s="82"/>
      <c r="BW17" s="82"/>
      <c r="BX17" s="82"/>
      <c r="BY17" s="82"/>
      <c r="BZ17" s="8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1"/>
      <c r="BM18" s="82"/>
      <c r="BN18" s="82"/>
      <c r="BO18" s="82"/>
      <c r="BP18" s="82"/>
      <c r="BQ18" s="82"/>
      <c r="BR18" s="82"/>
      <c r="BS18" s="82"/>
      <c r="BT18" s="82"/>
      <c r="BU18" s="82"/>
      <c r="BV18" s="82"/>
      <c r="BW18" s="82"/>
      <c r="BX18" s="82"/>
      <c r="BY18" s="82"/>
      <c r="BZ18" s="8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1"/>
      <c r="BM19" s="82"/>
      <c r="BN19" s="82"/>
      <c r="BO19" s="82"/>
      <c r="BP19" s="82"/>
      <c r="BQ19" s="82"/>
      <c r="BR19" s="82"/>
      <c r="BS19" s="82"/>
      <c r="BT19" s="82"/>
      <c r="BU19" s="82"/>
      <c r="BV19" s="82"/>
      <c r="BW19" s="82"/>
      <c r="BX19" s="82"/>
      <c r="BY19" s="82"/>
      <c r="BZ19" s="8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1"/>
      <c r="BM20" s="82"/>
      <c r="BN20" s="82"/>
      <c r="BO20" s="82"/>
      <c r="BP20" s="82"/>
      <c r="BQ20" s="82"/>
      <c r="BR20" s="82"/>
      <c r="BS20" s="82"/>
      <c r="BT20" s="82"/>
      <c r="BU20" s="82"/>
      <c r="BV20" s="82"/>
      <c r="BW20" s="82"/>
      <c r="BX20" s="82"/>
      <c r="BY20" s="82"/>
      <c r="BZ20" s="8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1"/>
      <c r="BM21" s="82"/>
      <c r="BN21" s="82"/>
      <c r="BO21" s="82"/>
      <c r="BP21" s="82"/>
      <c r="BQ21" s="82"/>
      <c r="BR21" s="82"/>
      <c r="BS21" s="82"/>
      <c r="BT21" s="82"/>
      <c r="BU21" s="82"/>
      <c r="BV21" s="82"/>
      <c r="BW21" s="82"/>
      <c r="BX21" s="82"/>
      <c r="BY21" s="82"/>
      <c r="BZ21" s="8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1"/>
      <c r="BM22" s="82"/>
      <c r="BN22" s="82"/>
      <c r="BO22" s="82"/>
      <c r="BP22" s="82"/>
      <c r="BQ22" s="82"/>
      <c r="BR22" s="82"/>
      <c r="BS22" s="82"/>
      <c r="BT22" s="82"/>
      <c r="BU22" s="82"/>
      <c r="BV22" s="82"/>
      <c r="BW22" s="82"/>
      <c r="BX22" s="82"/>
      <c r="BY22" s="82"/>
      <c r="BZ22" s="8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1"/>
      <c r="BM23" s="82"/>
      <c r="BN23" s="82"/>
      <c r="BO23" s="82"/>
      <c r="BP23" s="82"/>
      <c r="BQ23" s="82"/>
      <c r="BR23" s="82"/>
      <c r="BS23" s="82"/>
      <c r="BT23" s="82"/>
      <c r="BU23" s="82"/>
      <c r="BV23" s="82"/>
      <c r="BW23" s="82"/>
      <c r="BX23" s="82"/>
      <c r="BY23" s="82"/>
      <c r="BZ23" s="8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1"/>
      <c r="BM24" s="82"/>
      <c r="BN24" s="82"/>
      <c r="BO24" s="82"/>
      <c r="BP24" s="82"/>
      <c r="BQ24" s="82"/>
      <c r="BR24" s="82"/>
      <c r="BS24" s="82"/>
      <c r="BT24" s="82"/>
      <c r="BU24" s="82"/>
      <c r="BV24" s="82"/>
      <c r="BW24" s="82"/>
      <c r="BX24" s="82"/>
      <c r="BY24" s="82"/>
      <c r="BZ24" s="8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1"/>
      <c r="BM25" s="82"/>
      <c r="BN25" s="82"/>
      <c r="BO25" s="82"/>
      <c r="BP25" s="82"/>
      <c r="BQ25" s="82"/>
      <c r="BR25" s="82"/>
      <c r="BS25" s="82"/>
      <c r="BT25" s="82"/>
      <c r="BU25" s="82"/>
      <c r="BV25" s="82"/>
      <c r="BW25" s="82"/>
      <c r="BX25" s="82"/>
      <c r="BY25" s="82"/>
      <c r="BZ25" s="8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1"/>
      <c r="BM26" s="82"/>
      <c r="BN26" s="82"/>
      <c r="BO26" s="82"/>
      <c r="BP26" s="82"/>
      <c r="BQ26" s="82"/>
      <c r="BR26" s="82"/>
      <c r="BS26" s="82"/>
      <c r="BT26" s="82"/>
      <c r="BU26" s="82"/>
      <c r="BV26" s="82"/>
      <c r="BW26" s="82"/>
      <c r="BX26" s="82"/>
      <c r="BY26" s="82"/>
      <c r="BZ26" s="8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1"/>
      <c r="BM27" s="82"/>
      <c r="BN27" s="82"/>
      <c r="BO27" s="82"/>
      <c r="BP27" s="82"/>
      <c r="BQ27" s="82"/>
      <c r="BR27" s="82"/>
      <c r="BS27" s="82"/>
      <c r="BT27" s="82"/>
      <c r="BU27" s="82"/>
      <c r="BV27" s="82"/>
      <c r="BW27" s="82"/>
      <c r="BX27" s="82"/>
      <c r="BY27" s="82"/>
      <c r="BZ27" s="8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1"/>
      <c r="BM28" s="82"/>
      <c r="BN28" s="82"/>
      <c r="BO28" s="82"/>
      <c r="BP28" s="82"/>
      <c r="BQ28" s="82"/>
      <c r="BR28" s="82"/>
      <c r="BS28" s="82"/>
      <c r="BT28" s="82"/>
      <c r="BU28" s="82"/>
      <c r="BV28" s="82"/>
      <c r="BW28" s="82"/>
      <c r="BX28" s="82"/>
      <c r="BY28" s="82"/>
      <c r="BZ28" s="8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1"/>
      <c r="BM29" s="82"/>
      <c r="BN29" s="82"/>
      <c r="BO29" s="82"/>
      <c r="BP29" s="82"/>
      <c r="BQ29" s="82"/>
      <c r="BR29" s="82"/>
      <c r="BS29" s="82"/>
      <c r="BT29" s="82"/>
      <c r="BU29" s="82"/>
      <c r="BV29" s="82"/>
      <c r="BW29" s="82"/>
      <c r="BX29" s="82"/>
      <c r="BY29" s="82"/>
      <c r="BZ29" s="8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1"/>
      <c r="BM30" s="82"/>
      <c r="BN30" s="82"/>
      <c r="BO30" s="82"/>
      <c r="BP30" s="82"/>
      <c r="BQ30" s="82"/>
      <c r="BR30" s="82"/>
      <c r="BS30" s="82"/>
      <c r="BT30" s="82"/>
      <c r="BU30" s="82"/>
      <c r="BV30" s="82"/>
      <c r="BW30" s="82"/>
      <c r="BX30" s="82"/>
      <c r="BY30" s="82"/>
      <c r="BZ30" s="8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1"/>
      <c r="BM31" s="82"/>
      <c r="BN31" s="82"/>
      <c r="BO31" s="82"/>
      <c r="BP31" s="82"/>
      <c r="BQ31" s="82"/>
      <c r="BR31" s="82"/>
      <c r="BS31" s="82"/>
      <c r="BT31" s="82"/>
      <c r="BU31" s="82"/>
      <c r="BV31" s="82"/>
      <c r="BW31" s="82"/>
      <c r="BX31" s="82"/>
      <c r="BY31" s="82"/>
      <c r="BZ31" s="8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1"/>
      <c r="BM32" s="82"/>
      <c r="BN32" s="82"/>
      <c r="BO32" s="82"/>
      <c r="BP32" s="82"/>
      <c r="BQ32" s="82"/>
      <c r="BR32" s="82"/>
      <c r="BS32" s="82"/>
      <c r="BT32" s="82"/>
      <c r="BU32" s="82"/>
      <c r="BV32" s="82"/>
      <c r="BW32" s="82"/>
      <c r="BX32" s="82"/>
      <c r="BY32" s="82"/>
      <c r="BZ32" s="8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1"/>
      <c r="BM33" s="82"/>
      <c r="BN33" s="82"/>
      <c r="BO33" s="82"/>
      <c r="BP33" s="82"/>
      <c r="BQ33" s="82"/>
      <c r="BR33" s="82"/>
      <c r="BS33" s="82"/>
      <c r="BT33" s="82"/>
      <c r="BU33" s="82"/>
      <c r="BV33" s="82"/>
      <c r="BW33" s="82"/>
      <c r="BX33" s="82"/>
      <c r="BY33" s="82"/>
      <c r="BZ33" s="8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1"/>
      <c r="BM34" s="82"/>
      <c r="BN34" s="82"/>
      <c r="BO34" s="82"/>
      <c r="BP34" s="82"/>
      <c r="BQ34" s="82"/>
      <c r="BR34" s="82"/>
      <c r="BS34" s="82"/>
      <c r="BT34" s="82"/>
      <c r="BU34" s="82"/>
      <c r="BV34" s="82"/>
      <c r="BW34" s="82"/>
      <c r="BX34" s="82"/>
      <c r="BY34" s="82"/>
      <c r="BZ34" s="8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1"/>
      <c r="BM35" s="82"/>
      <c r="BN35" s="82"/>
      <c r="BO35" s="82"/>
      <c r="BP35" s="82"/>
      <c r="BQ35" s="82"/>
      <c r="BR35" s="82"/>
      <c r="BS35" s="82"/>
      <c r="BT35" s="82"/>
      <c r="BU35" s="82"/>
      <c r="BV35" s="82"/>
      <c r="BW35" s="82"/>
      <c r="BX35" s="82"/>
      <c r="BY35" s="82"/>
      <c r="BZ35" s="8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1"/>
      <c r="BM36" s="82"/>
      <c r="BN36" s="82"/>
      <c r="BO36" s="82"/>
      <c r="BP36" s="82"/>
      <c r="BQ36" s="82"/>
      <c r="BR36" s="82"/>
      <c r="BS36" s="82"/>
      <c r="BT36" s="82"/>
      <c r="BU36" s="82"/>
      <c r="BV36" s="82"/>
      <c r="BW36" s="82"/>
      <c r="BX36" s="82"/>
      <c r="BY36" s="82"/>
      <c r="BZ36" s="8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1"/>
      <c r="BM37" s="82"/>
      <c r="BN37" s="82"/>
      <c r="BO37" s="82"/>
      <c r="BP37" s="82"/>
      <c r="BQ37" s="82"/>
      <c r="BR37" s="82"/>
      <c r="BS37" s="82"/>
      <c r="BT37" s="82"/>
      <c r="BU37" s="82"/>
      <c r="BV37" s="82"/>
      <c r="BW37" s="82"/>
      <c r="BX37" s="82"/>
      <c r="BY37" s="82"/>
      <c r="BZ37" s="8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1"/>
      <c r="BM38" s="82"/>
      <c r="BN38" s="82"/>
      <c r="BO38" s="82"/>
      <c r="BP38" s="82"/>
      <c r="BQ38" s="82"/>
      <c r="BR38" s="82"/>
      <c r="BS38" s="82"/>
      <c r="BT38" s="82"/>
      <c r="BU38" s="82"/>
      <c r="BV38" s="82"/>
      <c r="BW38" s="82"/>
      <c r="BX38" s="82"/>
      <c r="BY38" s="82"/>
      <c r="BZ38" s="8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1"/>
      <c r="BM39" s="82"/>
      <c r="BN39" s="82"/>
      <c r="BO39" s="82"/>
      <c r="BP39" s="82"/>
      <c r="BQ39" s="82"/>
      <c r="BR39" s="82"/>
      <c r="BS39" s="82"/>
      <c r="BT39" s="82"/>
      <c r="BU39" s="82"/>
      <c r="BV39" s="82"/>
      <c r="BW39" s="82"/>
      <c r="BX39" s="82"/>
      <c r="BY39" s="82"/>
      <c r="BZ39" s="8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1"/>
      <c r="BM40" s="82"/>
      <c r="BN40" s="82"/>
      <c r="BO40" s="82"/>
      <c r="BP40" s="82"/>
      <c r="BQ40" s="82"/>
      <c r="BR40" s="82"/>
      <c r="BS40" s="82"/>
      <c r="BT40" s="82"/>
      <c r="BU40" s="82"/>
      <c r="BV40" s="82"/>
      <c r="BW40" s="82"/>
      <c r="BX40" s="82"/>
      <c r="BY40" s="82"/>
      <c r="BZ40" s="8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1"/>
      <c r="BM41" s="82"/>
      <c r="BN41" s="82"/>
      <c r="BO41" s="82"/>
      <c r="BP41" s="82"/>
      <c r="BQ41" s="82"/>
      <c r="BR41" s="82"/>
      <c r="BS41" s="82"/>
      <c r="BT41" s="82"/>
      <c r="BU41" s="82"/>
      <c r="BV41" s="82"/>
      <c r="BW41" s="82"/>
      <c r="BX41" s="82"/>
      <c r="BY41" s="82"/>
      <c r="BZ41" s="8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1"/>
      <c r="BM42" s="82"/>
      <c r="BN42" s="82"/>
      <c r="BO42" s="82"/>
      <c r="BP42" s="82"/>
      <c r="BQ42" s="82"/>
      <c r="BR42" s="82"/>
      <c r="BS42" s="82"/>
      <c r="BT42" s="82"/>
      <c r="BU42" s="82"/>
      <c r="BV42" s="82"/>
      <c r="BW42" s="82"/>
      <c r="BX42" s="82"/>
      <c r="BY42" s="82"/>
      <c r="BZ42" s="8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1"/>
      <c r="BM43" s="82"/>
      <c r="BN43" s="82"/>
      <c r="BO43" s="82"/>
      <c r="BP43" s="82"/>
      <c r="BQ43" s="82"/>
      <c r="BR43" s="82"/>
      <c r="BS43" s="82"/>
      <c r="BT43" s="82"/>
      <c r="BU43" s="82"/>
      <c r="BV43" s="82"/>
      <c r="BW43" s="82"/>
      <c r="BX43" s="82"/>
      <c r="BY43" s="82"/>
      <c r="BZ43" s="8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1"/>
      <c r="BM48" s="82"/>
      <c r="BN48" s="82"/>
      <c r="BO48" s="82"/>
      <c r="BP48" s="82"/>
      <c r="BQ48" s="82"/>
      <c r="BR48" s="82"/>
      <c r="BS48" s="82"/>
      <c r="BT48" s="82"/>
      <c r="BU48" s="82"/>
      <c r="BV48" s="82"/>
      <c r="BW48" s="82"/>
      <c r="BX48" s="82"/>
      <c r="BY48" s="82"/>
      <c r="BZ48" s="8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1"/>
      <c r="BM49" s="82"/>
      <c r="BN49" s="82"/>
      <c r="BO49" s="82"/>
      <c r="BP49" s="82"/>
      <c r="BQ49" s="82"/>
      <c r="BR49" s="82"/>
      <c r="BS49" s="82"/>
      <c r="BT49" s="82"/>
      <c r="BU49" s="82"/>
      <c r="BV49" s="82"/>
      <c r="BW49" s="82"/>
      <c r="BX49" s="82"/>
      <c r="BY49" s="82"/>
      <c r="BZ49" s="8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1"/>
      <c r="BM50" s="82"/>
      <c r="BN50" s="82"/>
      <c r="BO50" s="82"/>
      <c r="BP50" s="82"/>
      <c r="BQ50" s="82"/>
      <c r="BR50" s="82"/>
      <c r="BS50" s="82"/>
      <c r="BT50" s="82"/>
      <c r="BU50" s="82"/>
      <c r="BV50" s="82"/>
      <c r="BW50" s="82"/>
      <c r="BX50" s="82"/>
      <c r="BY50" s="82"/>
      <c r="BZ50" s="8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1"/>
      <c r="BM51" s="82"/>
      <c r="BN51" s="82"/>
      <c r="BO51" s="82"/>
      <c r="BP51" s="82"/>
      <c r="BQ51" s="82"/>
      <c r="BR51" s="82"/>
      <c r="BS51" s="82"/>
      <c r="BT51" s="82"/>
      <c r="BU51" s="82"/>
      <c r="BV51" s="82"/>
      <c r="BW51" s="82"/>
      <c r="BX51" s="82"/>
      <c r="BY51" s="82"/>
      <c r="BZ51" s="8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1"/>
      <c r="BM52" s="82"/>
      <c r="BN52" s="82"/>
      <c r="BO52" s="82"/>
      <c r="BP52" s="82"/>
      <c r="BQ52" s="82"/>
      <c r="BR52" s="82"/>
      <c r="BS52" s="82"/>
      <c r="BT52" s="82"/>
      <c r="BU52" s="82"/>
      <c r="BV52" s="82"/>
      <c r="BW52" s="82"/>
      <c r="BX52" s="82"/>
      <c r="BY52" s="82"/>
      <c r="BZ52" s="8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1"/>
      <c r="BM53" s="82"/>
      <c r="BN53" s="82"/>
      <c r="BO53" s="82"/>
      <c r="BP53" s="82"/>
      <c r="BQ53" s="82"/>
      <c r="BR53" s="82"/>
      <c r="BS53" s="82"/>
      <c r="BT53" s="82"/>
      <c r="BU53" s="82"/>
      <c r="BV53" s="82"/>
      <c r="BW53" s="82"/>
      <c r="BX53" s="82"/>
      <c r="BY53" s="82"/>
      <c r="BZ53" s="8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1"/>
      <c r="BM54" s="82"/>
      <c r="BN54" s="82"/>
      <c r="BO54" s="82"/>
      <c r="BP54" s="82"/>
      <c r="BQ54" s="82"/>
      <c r="BR54" s="82"/>
      <c r="BS54" s="82"/>
      <c r="BT54" s="82"/>
      <c r="BU54" s="82"/>
      <c r="BV54" s="82"/>
      <c r="BW54" s="82"/>
      <c r="BX54" s="82"/>
      <c r="BY54" s="82"/>
      <c r="BZ54" s="8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1"/>
      <c r="BM55" s="82"/>
      <c r="BN55" s="82"/>
      <c r="BO55" s="82"/>
      <c r="BP55" s="82"/>
      <c r="BQ55" s="82"/>
      <c r="BR55" s="82"/>
      <c r="BS55" s="82"/>
      <c r="BT55" s="82"/>
      <c r="BU55" s="82"/>
      <c r="BV55" s="82"/>
      <c r="BW55" s="82"/>
      <c r="BX55" s="82"/>
      <c r="BY55" s="82"/>
      <c r="BZ55" s="8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1"/>
      <c r="BM56" s="82"/>
      <c r="BN56" s="82"/>
      <c r="BO56" s="82"/>
      <c r="BP56" s="82"/>
      <c r="BQ56" s="82"/>
      <c r="BR56" s="82"/>
      <c r="BS56" s="82"/>
      <c r="BT56" s="82"/>
      <c r="BU56" s="82"/>
      <c r="BV56" s="82"/>
      <c r="BW56" s="82"/>
      <c r="BX56" s="82"/>
      <c r="BY56" s="82"/>
      <c r="BZ56" s="8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1"/>
      <c r="BM57" s="82"/>
      <c r="BN57" s="82"/>
      <c r="BO57" s="82"/>
      <c r="BP57" s="82"/>
      <c r="BQ57" s="82"/>
      <c r="BR57" s="82"/>
      <c r="BS57" s="82"/>
      <c r="BT57" s="82"/>
      <c r="BU57" s="82"/>
      <c r="BV57" s="82"/>
      <c r="BW57" s="82"/>
      <c r="BX57" s="82"/>
      <c r="BY57" s="82"/>
      <c r="BZ57" s="8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1"/>
      <c r="BM58" s="82"/>
      <c r="BN58" s="82"/>
      <c r="BO58" s="82"/>
      <c r="BP58" s="82"/>
      <c r="BQ58" s="82"/>
      <c r="BR58" s="82"/>
      <c r="BS58" s="82"/>
      <c r="BT58" s="82"/>
      <c r="BU58" s="82"/>
      <c r="BV58" s="82"/>
      <c r="BW58" s="82"/>
      <c r="BX58" s="82"/>
      <c r="BY58" s="82"/>
      <c r="BZ58" s="8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1"/>
      <c r="BM59" s="82"/>
      <c r="BN59" s="82"/>
      <c r="BO59" s="82"/>
      <c r="BP59" s="82"/>
      <c r="BQ59" s="82"/>
      <c r="BR59" s="82"/>
      <c r="BS59" s="82"/>
      <c r="BT59" s="82"/>
      <c r="BU59" s="82"/>
      <c r="BV59" s="82"/>
      <c r="BW59" s="82"/>
      <c r="BX59" s="82"/>
      <c r="BY59" s="82"/>
      <c r="BZ59" s="83"/>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1"/>
      <c r="BM60" s="82"/>
      <c r="BN60" s="82"/>
      <c r="BO60" s="82"/>
      <c r="BP60" s="82"/>
      <c r="BQ60" s="82"/>
      <c r="BR60" s="82"/>
      <c r="BS60" s="82"/>
      <c r="BT60" s="82"/>
      <c r="BU60" s="82"/>
      <c r="BV60" s="82"/>
      <c r="BW60" s="82"/>
      <c r="BX60" s="82"/>
      <c r="BY60" s="82"/>
      <c r="BZ60" s="83"/>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1"/>
      <c r="BM61" s="82"/>
      <c r="BN61" s="82"/>
      <c r="BO61" s="82"/>
      <c r="BP61" s="82"/>
      <c r="BQ61" s="82"/>
      <c r="BR61" s="82"/>
      <c r="BS61" s="82"/>
      <c r="BT61" s="82"/>
      <c r="BU61" s="82"/>
      <c r="BV61" s="82"/>
      <c r="BW61" s="82"/>
      <c r="BX61" s="82"/>
      <c r="BY61" s="82"/>
      <c r="BZ61" s="8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1"/>
      <c r="BM62" s="82"/>
      <c r="BN62" s="82"/>
      <c r="BO62" s="82"/>
      <c r="BP62" s="82"/>
      <c r="BQ62" s="82"/>
      <c r="BR62" s="82"/>
      <c r="BS62" s="82"/>
      <c r="BT62" s="82"/>
      <c r="BU62" s="82"/>
      <c r="BV62" s="82"/>
      <c r="BW62" s="82"/>
      <c r="BX62" s="82"/>
      <c r="BY62" s="82"/>
      <c r="BZ62" s="8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xH2a1PQD01S6oqpwCmvBPXQLNaR5GlShwLyd1CcIGIj/piWam8MkJ2c17tnk9I6yh2MJxbJW5mOQtAeIMxkcqw==" saltValue="nU9p5XqChe1hDDT/luF7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383864</v>
      </c>
      <c r="D6" s="19">
        <f t="shared" si="3"/>
        <v>47</v>
      </c>
      <c r="E6" s="19">
        <f t="shared" si="3"/>
        <v>17</v>
      </c>
      <c r="F6" s="19">
        <f t="shared" si="3"/>
        <v>1</v>
      </c>
      <c r="G6" s="19">
        <f t="shared" si="3"/>
        <v>0</v>
      </c>
      <c r="H6" s="19" t="str">
        <f t="shared" si="3"/>
        <v>愛媛県　久万高原町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39.72</v>
      </c>
      <c r="Q6" s="20">
        <f t="shared" si="3"/>
        <v>97.42</v>
      </c>
      <c r="R6" s="20">
        <f t="shared" si="3"/>
        <v>3603</v>
      </c>
      <c r="S6" s="20">
        <f t="shared" si="3"/>
        <v>7420</v>
      </c>
      <c r="T6" s="20">
        <f t="shared" si="3"/>
        <v>583.69000000000005</v>
      </c>
      <c r="U6" s="20">
        <f t="shared" si="3"/>
        <v>12.71</v>
      </c>
      <c r="V6" s="20">
        <f t="shared" si="3"/>
        <v>2911</v>
      </c>
      <c r="W6" s="20">
        <f t="shared" si="3"/>
        <v>1.86</v>
      </c>
      <c r="X6" s="20">
        <f t="shared" si="3"/>
        <v>1565.05</v>
      </c>
      <c r="Y6" s="21">
        <f>IF(Y7="",NA(),Y7)</f>
        <v>93.5</v>
      </c>
      <c r="Z6" s="21">
        <f t="shared" ref="Z6:AH6" si="4">IF(Z7="",NA(),Z7)</f>
        <v>90.23</v>
      </c>
      <c r="AA6" s="21">
        <f t="shared" si="4"/>
        <v>98.72</v>
      </c>
      <c r="AB6" s="21">
        <f t="shared" si="4"/>
        <v>92.44</v>
      </c>
      <c r="AC6" s="21">
        <f t="shared" si="4"/>
        <v>89.26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2794.48</v>
      </c>
      <c r="BH6" s="21">
        <f t="shared" si="7"/>
        <v>2388.94</v>
      </c>
      <c r="BI6" s="20">
        <f t="shared" si="7"/>
        <v>0</v>
      </c>
      <c r="BJ6" s="21">
        <f t="shared" si="7"/>
        <v>1968.75</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34.299999999999997</v>
      </c>
      <c r="BR6" s="21">
        <f t="shared" ref="BR6:BZ6" si="8">IF(BR7="",NA(),BR7)</f>
        <v>35.94</v>
      </c>
      <c r="BS6" s="21">
        <f t="shared" si="8"/>
        <v>42.86</v>
      </c>
      <c r="BT6" s="21">
        <f t="shared" si="8"/>
        <v>40.51</v>
      </c>
      <c r="BU6" s="21">
        <f t="shared" si="8"/>
        <v>36.299999999999997</v>
      </c>
      <c r="BV6" s="21">
        <f t="shared" si="8"/>
        <v>78.92</v>
      </c>
      <c r="BW6" s="21">
        <f t="shared" si="8"/>
        <v>74.17</v>
      </c>
      <c r="BX6" s="21">
        <f t="shared" si="8"/>
        <v>79.77</v>
      </c>
      <c r="BY6" s="21">
        <f t="shared" si="8"/>
        <v>79.63</v>
      </c>
      <c r="BZ6" s="21">
        <f t="shared" si="8"/>
        <v>76.78</v>
      </c>
      <c r="CA6" s="20" t="str">
        <f>IF(CA7="","",IF(CA7="-","【-】","【"&amp;SUBSTITUTE(TEXT(CA7,"#,##0.00"),"-","△")&amp;"】"))</f>
        <v>【97.61】</v>
      </c>
      <c r="CB6" s="21">
        <f>IF(CB7="",NA(),CB7)</f>
        <v>551.07000000000005</v>
      </c>
      <c r="CC6" s="21">
        <f t="shared" ref="CC6:CK6" si="9">IF(CC7="",NA(),CC7)</f>
        <v>532.19000000000005</v>
      </c>
      <c r="CD6" s="21">
        <f t="shared" si="9"/>
        <v>452.1</v>
      </c>
      <c r="CE6" s="21">
        <f t="shared" si="9"/>
        <v>480.22</v>
      </c>
      <c r="CF6" s="21">
        <f t="shared" si="9"/>
        <v>533.17999999999995</v>
      </c>
      <c r="CG6" s="21">
        <f t="shared" si="9"/>
        <v>220.31</v>
      </c>
      <c r="CH6" s="21">
        <f t="shared" si="9"/>
        <v>230.95</v>
      </c>
      <c r="CI6" s="21">
        <f t="shared" si="9"/>
        <v>214.56</v>
      </c>
      <c r="CJ6" s="21">
        <f t="shared" si="9"/>
        <v>213.66</v>
      </c>
      <c r="CK6" s="21">
        <f t="shared" si="9"/>
        <v>224.31</v>
      </c>
      <c r="CL6" s="20" t="str">
        <f>IF(CL7="","",IF(CL7="-","【-】","【"&amp;SUBSTITUTE(TEXT(CL7,"#,##0.00"),"-","△")&amp;"】"))</f>
        <v>【138.29】</v>
      </c>
      <c r="CM6" s="20">
        <f>IF(CM7="",NA(),CM7)</f>
        <v>0</v>
      </c>
      <c r="CN6" s="20">
        <f t="shared" ref="CN6:CV6" si="10">IF(CN7="",NA(),CN7)</f>
        <v>0</v>
      </c>
      <c r="CO6" s="20">
        <f t="shared" si="10"/>
        <v>0</v>
      </c>
      <c r="CP6" s="20">
        <f t="shared" si="10"/>
        <v>0</v>
      </c>
      <c r="CQ6" s="20">
        <f t="shared" si="10"/>
        <v>0</v>
      </c>
      <c r="CR6" s="21">
        <f t="shared" si="10"/>
        <v>49.68</v>
      </c>
      <c r="CS6" s="21">
        <f t="shared" si="10"/>
        <v>49.27</v>
      </c>
      <c r="CT6" s="21">
        <f t="shared" si="10"/>
        <v>49.47</v>
      </c>
      <c r="CU6" s="21">
        <f t="shared" si="10"/>
        <v>48.19</v>
      </c>
      <c r="CV6" s="21">
        <f t="shared" si="10"/>
        <v>47.32</v>
      </c>
      <c r="CW6" s="20" t="str">
        <f>IF(CW7="","",IF(CW7="-","【-】","【"&amp;SUBSTITUTE(TEXT(CW7,"#,##0.00"),"-","△")&amp;"】"))</f>
        <v>【59.10】</v>
      </c>
      <c r="CX6" s="21">
        <f>IF(CX7="",NA(),CX7)</f>
        <v>80.48</v>
      </c>
      <c r="CY6" s="21">
        <f t="shared" ref="CY6:DG6" si="11">IF(CY7="",NA(),CY7)</f>
        <v>72.739999999999995</v>
      </c>
      <c r="CZ6" s="21">
        <f t="shared" si="11"/>
        <v>74.08</v>
      </c>
      <c r="DA6" s="21">
        <f t="shared" si="11"/>
        <v>76.69</v>
      </c>
      <c r="DB6" s="21">
        <f t="shared" si="11"/>
        <v>78.150000000000006</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383864</v>
      </c>
      <c r="D7" s="23">
        <v>47</v>
      </c>
      <c r="E7" s="23">
        <v>17</v>
      </c>
      <c r="F7" s="23">
        <v>1</v>
      </c>
      <c r="G7" s="23">
        <v>0</v>
      </c>
      <c r="H7" s="23" t="s">
        <v>98</v>
      </c>
      <c r="I7" s="23" t="s">
        <v>99</v>
      </c>
      <c r="J7" s="23" t="s">
        <v>100</v>
      </c>
      <c r="K7" s="23" t="s">
        <v>101</v>
      </c>
      <c r="L7" s="23" t="s">
        <v>102</v>
      </c>
      <c r="M7" s="23" t="s">
        <v>103</v>
      </c>
      <c r="N7" s="24" t="s">
        <v>104</v>
      </c>
      <c r="O7" s="24" t="s">
        <v>105</v>
      </c>
      <c r="P7" s="24">
        <v>39.72</v>
      </c>
      <c r="Q7" s="24">
        <v>97.42</v>
      </c>
      <c r="R7" s="24">
        <v>3603</v>
      </c>
      <c r="S7" s="24">
        <v>7420</v>
      </c>
      <c r="T7" s="24">
        <v>583.69000000000005</v>
      </c>
      <c r="U7" s="24">
        <v>12.71</v>
      </c>
      <c r="V7" s="24">
        <v>2911</v>
      </c>
      <c r="W7" s="24">
        <v>1.86</v>
      </c>
      <c r="X7" s="24">
        <v>1565.05</v>
      </c>
      <c r="Y7" s="24">
        <v>93.5</v>
      </c>
      <c r="Z7" s="24">
        <v>90.23</v>
      </c>
      <c r="AA7" s="24">
        <v>98.72</v>
      </c>
      <c r="AB7" s="24">
        <v>92.44</v>
      </c>
      <c r="AC7" s="24">
        <v>89.26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2794.48</v>
      </c>
      <c r="BH7" s="24">
        <v>2388.94</v>
      </c>
      <c r="BI7" s="24">
        <v>0</v>
      </c>
      <c r="BJ7" s="24">
        <v>1968.75</v>
      </c>
      <c r="BK7" s="24">
        <v>1048.23</v>
      </c>
      <c r="BL7" s="24">
        <v>1130.42</v>
      </c>
      <c r="BM7" s="24">
        <v>1245.0999999999999</v>
      </c>
      <c r="BN7" s="24">
        <v>1108.8</v>
      </c>
      <c r="BO7" s="24">
        <v>1194.56</v>
      </c>
      <c r="BP7" s="24">
        <v>652.82000000000005</v>
      </c>
      <c r="BQ7" s="24">
        <v>34.299999999999997</v>
      </c>
      <c r="BR7" s="24">
        <v>35.94</v>
      </c>
      <c r="BS7" s="24">
        <v>42.86</v>
      </c>
      <c r="BT7" s="24">
        <v>40.51</v>
      </c>
      <c r="BU7" s="24">
        <v>36.299999999999997</v>
      </c>
      <c r="BV7" s="24">
        <v>78.92</v>
      </c>
      <c r="BW7" s="24">
        <v>74.17</v>
      </c>
      <c r="BX7" s="24">
        <v>79.77</v>
      </c>
      <c r="BY7" s="24">
        <v>79.63</v>
      </c>
      <c r="BZ7" s="24">
        <v>76.78</v>
      </c>
      <c r="CA7" s="24">
        <v>97.61</v>
      </c>
      <c r="CB7" s="24">
        <v>551.07000000000005</v>
      </c>
      <c r="CC7" s="24">
        <v>532.19000000000005</v>
      </c>
      <c r="CD7" s="24">
        <v>452.1</v>
      </c>
      <c r="CE7" s="24">
        <v>480.22</v>
      </c>
      <c r="CF7" s="24">
        <v>533.17999999999995</v>
      </c>
      <c r="CG7" s="24">
        <v>220.31</v>
      </c>
      <c r="CH7" s="24">
        <v>230.95</v>
      </c>
      <c r="CI7" s="24">
        <v>214.56</v>
      </c>
      <c r="CJ7" s="24">
        <v>213.66</v>
      </c>
      <c r="CK7" s="24">
        <v>224.31</v>
      </c>
      <c r="CL7" s="24">
        <v>138.29</v>
      </c>
      <c r="CM7" s="24">
        <v>0</v>
      </c>
      <c r="CN7" s="24">
        <v>0</v>
      </c>
      <c r="CO7" s="24">
        <v>0</v>
      </c>
      <c r="CP7" s="24">
        <v>0</v>
      </c>
      <c r="CQ7" s="24">
        <v>0</v>
      </c>
      <c r="CR7" s="24">
        <v>49.68</v>
      </c>
      <c r="CS7" s="24">
        <v>49.27</v>
      </c>
      <c r="CT7" s="24">
        <v>49.47</v>
      </c>
      <c r="CU7" s="24">
        <v>48.19</v>
      </c>
      <c r="CV7" s="24">
        <v>47.32</v>
      </c>
      <c r="CW7" s="24">
        <v>59.1</v>
      </c>
      <c r="CX7" s="24">
        <v>80.48</v>
      </c>
      <c r="CY7" s="24">
        <v>72.739999999999995</v>
      </c>
      <c r="CZ7" s="24">
        <v>74.08</v>
      </c>
      <c r="DA7" s="24">
        <v>76.69</v>
      </c>
      <c r="DB7" s="24">
        <v>78.150000000000006</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山本学</cp:lastModifiedBy>
  <cp:lastPrinted>2024-02-02T07:24:33Z</cp:lastPrinted>
  <dcterms:created xsi:type="dcterms:W3CDTF">2023-12-12T02:47:59Z</dcterms:created>
  <dcterms:modified xsi:type="dcterms:W3CDTF">2024-02-21T01:57:31Z</dcterms:modified>
  <cp:category/>
</cp:coreProperties>
</file>